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7/3-31-17/"/>
    </mc:Choice>
  </mc:AlternateContent>
  <bookViews>
    <workbookView xWindow="3680" yWindow="460" windowWidth="19440" windowHeight="11760" tabRatio="500" activeTab="1"/>
  </bookViews>
  <sheets>
    <sheet name="Location and Length of Stay" sheetId="1" r:id="rId1"/>
    <sheet name="Countdown to ZERO" sheetId="3" r:id="rId2"/>
  </sheets>
  <definedNames>
    <definedName name="_xlnm.Print_Area" localSheetId="0">'Location and Length of Stay'!$A$1:$T$48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" l="1"/>
  <c r="U9" i="1"/>
  <c r="U10" i="1"/>
  <c r="U11" i="1"/>
  <c r="U12" i="1"/>
  <c r="U13" i="1"/>
  <c r="U14" i="1"/>
  <c r="U15" i="1"/>
  <c r="U16" i="1"/>
  <c r="U17" i="1"/>
  <c r="U18" i="1"/>
  <c r="U19" i="1"/>
  <c r="U22" i="1"/>
  <c r="U23" i="1"/>
  <c r="U24" i="1"/>
  <c r="V25" i="1"/>
  <c r="U42" i="1"/>
  <c r="U43" i="1"/>
  <c r="U44" i="1"/>
  <c r="T42" i="1"/>
  <c r="U39" i="1"/>
  <c r="U40" i="1"/>
  <c r="U41" i="1"/>
  <c r="T39" i="1"/>
  <c r="U32" i="1"/>
  <c r="U33" i="1"/>
  <c r="U34" i="1"/>
  <c r="U35" i="1"/>
  <c r="U36" i="1"/>
  <c r="U37" i="1"/>
  <c r="U38" i="1"/>
  <c r="T32" i="1"/>
  <c r="B47" i="1"/>
  <c r="N26" i="1"/>
  <c r="E6" i="3"/>
  <c r="D6" i="3"/>
  <c r="C6" i="3"/>
  <c r="B6" i="3"/>
  <c r="Q47" i="1"/>
  <c r="Q46" i="1"/>
  <c r="U45" i="1"/>
  <c r="T45" i="1"/>
  <c r="K26" i="1"/>
  <c r="K25" i="1"/>
  <c r="Q25" i="1"/>
  <c r="T24" i="1"/>
  <c r="B46" i="1"/>
  <c r="Q26" i="1"/>
  <c r="N25" i="1"/>
  <c r="H26" i="1"/>
  <c r="E26" i="1"/>
  <c r="B26" i="1"/>
  <c r="B25" i="1"/>
  <c r="H47" i="1"/>
  <c r="T6" i="1"/>
  <c r="N47" i="1"/>
  <c r="N46" i="1"/>
  <c r="K47" i="1"/>
  <c r="K46" i="1"/>
  <c r="H46" i="1"/>
  <c r="E47" i="1"/>
  <c r="H25" i="1"/>
  <c r="E25" i="1"/>
  <c r="B64" i="1"/>
  <c r="B66" i="1"/>
  <c r="E46" i="1"/>
  <c r="T15" i="1"/>
  <c r="T9" i="1"/>
  <c r="T46" i="1"/>
  <c r="T26" i="1"/>
  <c r="B65" i="1"/>
  <c r="T47" i="1"/>
  <c r="T25" i="1"/>
</calcChain>
</file>

<file path=xl/comments1.xml><?xml version="1.0" encoding="utf-8"?>
<comments xmlns="http://schemas.openxmlformats.org/spreadsheetml/2006/main">
  <authors>
    <author>Allison</author>
  </authors>
  <commentList>
    <comment ref="B9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going to Pier St Monday but is having doc issues</t>
        </r>
      </text>
    </comment>
    <comment ref="B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Chris John is meeting with David Toledo on Monday. Still waiting for VOA NYC decision.</t>
        </r>
      </text>
    </comment>
    <comment ref="B15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Pier St candidate, there are questions about eligibility</t>
        </r>
      </text>
    </comment>
    <comment ref="Q15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VOA holding despite case closure to allow time for him to get to the VA for evaluation of competence.</t>
        </r>
      </text>
    </comment>
    <comment ref="Q16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left 2/26 where abouts unknown</t>
        </r>
      </text>
    </comment>
    <comment ref="B24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Brought a letter from current landlord to vacate on 3/25. BG still pending.</t>
        </r>
      </text>
    </comment>
  </commentList>
</comments>
</file>

<file path=xl/sharedStrings.xml><?xml version="1.0" encoding="utf-8"?>
<sst xmlns="http://schemas.openxmlformats.org/spreadsheetml/2006/main" count="197" uniqueCount="75">
  <si>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</si>
  <si>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</si>
  <si>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</si>
  <si>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</si>
  <si>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</si>
  <si>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</si>
  <si>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</si>
  <si>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</si>
  <si>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</si>
  <si>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</si>
  <si>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</si>
  <si>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</si>
  <si>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</si>
  <si>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</si>
  <si>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</si>
  <si>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</si>
  <si>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</si>
  <si>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</si>
  <si>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</si>
  <si>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</si>
  <si>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</si>
  <si>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</si>
  <si>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</si>
  <si>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</si>
  <si>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</si>
  <si>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</si>
  <si>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</si>
  <si>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</si>
  <si>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</si>
  <si>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</si>
  <si>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</si>
  <si>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</si>
  <si>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</si>
  <si>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</si>
  <si>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</si>
  <si>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</si>
  <si>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</si>
  <si>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</si>
  <si>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</si>
  <si>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</si>
  <si>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</si>
  <si>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</si>
  <si>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</si>
  <si>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</si>
  <si>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</si>
  <si>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</si>
  <si>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</si>
  <si>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</si>
  <si>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</si>
  <si>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</si>
  <si>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</si>
  <si>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</si>
  <si>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</si>
  <si>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</si>
  <si>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</si>
  <si>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Ree60</t>
  </si>
  <si>
    <t>Pen46</t>
  </si>
  <si>
    <t>Bur60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</si>
  <si>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</si>
  <si>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</si>
  <si>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</si>
  <si>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</si>
  <si>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</si>
  <si>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</si>
  <si>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</si>
  <si>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</si>
  <si>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</si>
  <si>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</si>
  <si>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Riv59</t>
  </si>
  <si>
    <t>Boy68</t>
  </si>
  <si>
    <t>Pag68</t>
  </si>
  <si>
    <t>Hun54</t>
  </si>
  <si>
    <t>Wil50</t>
  </si>
  <si>
    <t>Hay81</t>
  </si>
  <si>
    <t>Westchester County Homeless Veterans Status Report By Location &amp; Length of Time Engaged as of 3/31/17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</si>
</sst>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3" xfId="0" applyFont="1" applyBorder="1"/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" fontId="10" fillId="4" borderId="3" xfId="0" quotePrefix="1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/>
    <xf numFmtId="0" fontId="9" fillId="0" borderId="7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4" fontId="10" fillId="4" borderId="2" xfId="0" applyNumberFormat="1" applyFont="1" applyFill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6"/>
  <sheetViews>
    <sheetView topLeftCell="A2" zoomScale="65" zoomScaleNormal="65" zoomScalePageLayoutView="65" workbookViewId="0">
      <selection activeCell="K8" sqref="K8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2" width="11" hidden="1" customWidth="1"/>
  </cols>
  <sheetData>
    <row r="1" spans="1:24" ht="24" x14ac:dyDescent="0.2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41" t="s">
        <v>0</v>
      </c>
      <c r="C3" s="142"/>
      <c r="D3" s="143"/>
      <c r="E3" s="141" t="s">
        <v>1</v>
      </c>
      <c r="F3" s="142"/>
      <c r="G3" s="143"/>
      <c r="H3" s="141" t="s">
        <v>2</v>
      </c>
      <c r="I3" s="142"/>
      <c r="J3" s="143"/>
      <c r="K3" s="141" t="s">
        <v>3</v>
      </c>
      <c r="L3" s="142"/>
      <c r="M3" s="143"/>
      <c r="N3" s="141" t="s">
        <v>4</v>
      </c>
      <c r="O3" s="142"/>
      <c r="P3" s="143"/>
      <c r="Q3" s="141" t="s">
        <v>5</v>
      </c>
      <c r="R3" s="142"/>
      <c r="S3" s="143"/>
      <c r="T3" s="104" t="s">
        <v>6</v>
      </c>
    </row>
    <row r="4" spans="1:24" s="14" customFormat="1" ht="37" thickBot="1" x14ac:dyDescent="0.3">
      <c r="A4" s="107" t="s">
        <v>7</v>
      </c>
      <c r="B4" s="138">
        <v>195976</v>
      </c>
      <c r="C4" s="139"/>
      <c r="D4" s="140"/>
      <c r="E4" s="138">
        <v>67292</v>
      </c>
      <c r="F4" s="139"/>
      <c r="G4" s="140"/>
      <c r="H4" s="138">
        <v>56853</v>
      </c>
      <c r="I4" s="139"/>
      <c r="J4" s="140"/>
      <c r="K4" s="138">
        <v>77062</v>
      </c>
      <c r="L4" s="139"/>
      <c r="M4" s="140"/>
      <c r="N4" s="138">
        <v>23583</v>
      </c>
      <c r="O4" s="139"/>
      <c r="P4" s="140"/>
      <c r="Q4" s="138">
        <v>397183</v>
      </c>
      <c r="R4" s="139"/>
      <c r="S4" s="140"/>
      <c r="T4" s="15">
        <v>949113</v>
      </c>
    </row>
    <row r="5" spans="1:24" s="14" customFormat="1" ht="37" thickBot="1" x14ac:dyDescent="0.3">
      <c r="A5" s="107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107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112"/>
      <c r="S6" s="40"/>
      <c r="T6" s="28">
        <f>U6</f>
        <v>0</v>
      </c>
      <c r="U6" s="29">
        <f t="shared" ref="U6:U24" si="0">COUNTIF(B6:S6,"&gt;8/8/2013")</f>
        <v>0</v>
      </c>
    </row>
    <row r="7" spans="1:24" s="14" customFormat="1" ht="66" customHeight="1" thickBot="1" x14ac:dyDescent="0.35">
      <c r="A7" s="107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v>0</v>
      </c>
    </row>
    <row r="8" spans="1:24" s="14" customFormat="1" ht="66" customHeight="1" thickBot="1" x14ac:dyDescent="0.35">
      <c r="A8" s="107" t="s">
        <v>10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v>0</v>
      </c>
      <c r="W8" s="20"/>
      <c r="X8" s="20"/>
    </row>
    <row r="9" spans="1:24" s="14" customFormat="1" ht="24" customHeight="1" thickBot="1" x14ac:dyDescent="0.3">
      <c r="A9" s="147" t="s">
        <v>11</v>
      </c>
      <c r="B9" s="55" t="s">
        <v>71</v>
      </c>
      <c r="C9" s="55" t="s">
        <v>38</v>
      </c>
      <c r="D9" s="61">
        <v>42790</v>
      </c>
      <c r="E9" s="147"/>
      <c r="F9" s="147"/>
      <c r="G9" s="158"/>
      <c r="H9" s="147"/>
      <c r="I9" s="147"/>
      <c r="J9" s="158"/>
      <c r="K9" s="176"/>
      <c r="L9" s="176"/>
      <c r="M9" s="176"/>
      <c r="N9" s="147"/>
      <c r="O9" s="147"/>
      <c r="P9" s="158"/>
      <c r="Q9" s="147"/>
      <c r="R9" s="147"/>
      <c r="S9" s="158"/>
      <c r="T9" s="167">
        <f>SUM(U9:U14)</f>
        <v>2</v>
      </c>
      <c r="U9" s="39">
        <f t="shared" si="0"/>
        <v>1</v>
      </c>
    </row>
    <row r="10" spans="1:24" s="14" customFormat="1" ht="24" customHeight="1" thickBot="1" x14ac:dyDescent="0.3">
      <c r="A10" s="148"/>
      <c r="B10" s="66" t="s">
        <v>65</v>
      </c>
      <c r="C10" s="67" t="s">
        <v>36</v>
      </c>
      <c r="D10" s="68">
        <v>42580</v>
      </c>
      <c r="E10" s="148"/>
      <c r="F10" s="148"/>
      <c r="G10" s="159"/>
      <c r="H10" s="148"/>
      <c r="I10" s="148"/>
      <c r="J10" s="159"/>
      <c r="K10" s="177"/>
      <c r="L10" s="177"/>
      <c r="M10" s="177"/>
      <c r="N10" s="148"/>
      <c r="O10" s="148"/>
      <c r="P10" s="159"/>
      <c r="Q10" s="148"/>
      <c r="R10" s="148"/>
      <c r="S10" s="159"/>
      <c r="T10" s="168"/>
      <c r="U10" s="39">
        <f>COUNTIF(B10:S10,"&gt;8/8/2013")</f>
        <v>1</v>
      </c>
    </row>
    <row r="11" spans="1:24" s="14" customFormat="1" ht="24" customHeight="1" thickBot="1" x14ac:dyDescent="0.3">
      <c r="A11" s="148"/>
      <c r="B11" s="66"/>
      <c r="C11" s="67"/>
      <c r="D11" s="68"/>
      <c r="E11" s="148"/>
      <c r="F11" s="148"/>
      <c r="G11" s="159"/>
      <c r="H11" s="148"/>
      <c r="I11" s="148"/>
      <c r="J11" s="159"/>
      <c r="K11" s="177"/>
      <c r="L11" s="177"/>
      <c r="M11" s="177"/>
      <c r="N11" s="148"/>
      <c r="O11" s="148"/>
      <c r="P11" s="159"/>
      <c r="Q11" s="148"/>
      <c r="R11" s="148"/>
      <c r="S11" s="159"/>
      <c r="T11" s="168"/>
      <c r="U11" s="39">
        <f t="shared" si="0"/>
        <v>0</v>
      </c>
    </row>
    <row r="12" spans="1:24" s="14" customFormat="1" ht="24" customHeight="1" thickBot="1" x14ac:dyDescent="0.3">
      <c r="A12" s="148"/>
      <c r="B12" s="41"/>
      <c r="C12" s="41"/>
      <c r="D12" s="41"/>
      <c r="E12" s="148"/>
      <c r="F12" s="148"/>
      <c r="G12" s="159"/>
      <c r="H12" s="148"/>
      <c r="I12" s="148"/>
      <c r="J12" s="159"/>
      <c r="K12" s="177"/>
      <c r="L12" s="177"/>
      <c r="M12" s="177"/>
      <c r="N12" s="148"/>
      <c r="O12" s="148"/>
      <c r="P12" s="159"/>
      <c r="Q12" s="148"/>
      <c r="R12" s="148"/>
      <c r="S12" s="159"/>
      <c r="T12" s="168"/>
      <c r="U12" s="39">
        <f t="shared" si="0"/>
        <v>0</v>
      </c>
    </row>
    <row r="13" spans="1:24" s="14" customFormat="1" ht="24" customHeight="1" thickBot="1" x14ac:dyDescent="0.3">
      <c r="A13" s="148"/>
      <c r="B13" s="69"/>
      <c r="C13" s="70"/>
      <c r="D13" s="71"/>
      <c r="E13" s="148"/>
      <c r="F13" s="148"/>
      <c r="G13" s="159"/>
      <c r="H13" s="148"/>
      <c r="I13" s="148"/>
      <c r="J13" s="159"/>
      <c r="K13" s="177"/>
      <c r="L13" s="177"/>
      <c r="M13" s="177"/>
      <c r="N13" s="148"/>
      <c r="O13" s="148"/>
      <c r="P13" s="159"/>
      <c r="Q13" s="148"/>
      <c r="R13" s="148"/>
      <c r="S13" s="159"/>
      <c r="T13" s="168"/>
      <c r="U13" s="39">
        <f>COUNTIF(E13:S13,"&gt;8/8/2013")</f>
        <v>0</v>
      </c>
    </row>
    <row r="14" spans="1:24" s="14" customFormat="1" ht="24" customHeight="1" thickBot="1" x14ac:dyDescent="0.3">
      <c r="A14" s="148"/>
      <c r="B14" s="84"/>
      <c r="C14" s="25"/>
      <c r="D14" s="61"/>
      <c r="E14" s="148"/>
      <c r="F14" s="148"/>
      <c r="G14" s="159"/>
      <c r="H14" s="157"/>
      <c r="I14" s="148"/>
      <c r="J14" s="166"/>
      <c r="K14" s="177"/>
      <c r="L14" s="177"/>
      <c r="M14" s="177"/>
      <c r="N14" s="157"/>
      <c r="O14" s="157"/>
      <c r="P14" s="166"/>
      <c r="Q14" s="148"/>
      <c r="R14" s="148"/>
      <c r="S14" s="159"/>
      <c r="T14" s="168"/>
      <c r="U14" s="39">
        <f t="shared" si="0"/>
        <v>0</v>
      </c>
    </row>
    <row r="15" spans="1:24" s="14" customFormat="1" ht="24" customHeight="1" thickBot="1" x14ac:dyDescent="0.3">
      <c r="A15" s="147" t="s">
        <v>12</v>
      </c>
      <c r="B15" s="66" t="s">
        <v>54</v>
      </c>
      <c r="C15" s="67" t="s">
        <v>36</v>
      </c>
      <c r="D15" s="68">
        <v>42706</v>
      </c>
      <c r="E15" s="147"/>
      <c r="F15" s="147"/>
      <c r="G15" s="147"/>
      <c r="H15" s="23" t="s">
        <v>66</v>
      </c>
      <c r="I15" s="131" t="s">
        <v>36</v>
      </c>
      <c r="J15" s="65">
        <v>42741</v>
      </c>
      <c r="K15" s="147"/>
      <c r="L15" s="147"/>
      <c r="M15" s="147"/>
      <c r="N15" s="31" t="s">
        <v>55</v>
      </c>
      <c r="O15" s="128" t="s">
        <v>35</v>
      </c>
      <c r="P15" s="129">
        <v>42706</v>
      </c>
      <c r="Q15" s="113" t="s">
        <v>57</v>
      </c>
      <c r="R15" s="55" t="s">
        <v>35</v>
      </c>
      <c r="S15" s="114">
        <v>42713</v>
      </c>
      <c r="T15" s="167">
        <f>SUM(U15:U23)</f>
        <v>10</v>
      </c>
      <c r="U15" s="39">
        <f>COUNTIF(B15:S15,"&gt;8/8/2013")</f>
        <v>4</v>
      </c>
    </row>
    <row r="16" spans="1:24" s="14" customFormat="1" ht="24" customHeight="1" thickBot="1" x14ac:dyDescent="0.3">
      <c r="A16" s="148"/>
      <c r="B16" s="125"/>
      <c r="C16" s="125"/>
      <c r="D16" s="126"/>
      <c r="E16" s="148"/>
      <c r="F16" s="148"/>
      <c r="G16" s="148"/>
      <c r="H16" s="134"/>
      <c r="I16" s="134"/>
      <c r="J16" s="134"/>
      <c r="K16" s="148"/>
      <c r="L16" s="148"/>
      <c r="M16" s="148"/>
      <c r="N16" s="121" t="s">
        <v>72</v>
      </c>
      <c r="O16" s="122" t="s">
        <v>35</v>
      </c>
      <c r="P16" s="123">
        <v>42790</v>
      </c>
      <c r="Q16" s="31" t="s">
        <v>67</v>
      </c>
      <c r="R16" s="31" t="s">
        <v>36</v>
      </c>
      <c r="S16" s="32">
        <v>42769</v>
      </c>
      <c r="T16" s="168"/>
      <c r="U16" s="39">
        <f>COUNTIF(B16:S16,"&gt;8/8/2013")</f>
        <v>2</v>
      </c>
    </row>
    <row r="17" spans="1:22" s="14" customFormat="1" ht="24" customHeight="1" thickBot="1" x14ac:dyDescent="0.3">
      <c r="A17" s="148"/>
      <c r="B17" s="125"/>
      <c r="C17" s="125"/>
      <c r="D17" s="126"/>
      <c r="E17" s="148"/>
      <c r="F17" s="148"/>
      <c r="G17" s="148"/>
      <c r="H17" s="134"/>
      <c r="I17" s="134"/>
      <c r="J17" s="134"/>
      <c r="K17" s="148"/>
      <c r="L17" s="148"/>
      <c r="M17" s="148"/>
      <c r="N17" s="116" t="s">
        <v>69</v>
      </c>
      <c r="O17" s="25" t="s">
        <v>35</v>
      </c>
      <c r="P17" s="117">
        <v>42762</v>
      </c>
      <c r="Q17" s="132"/>
      <c r="R17" s="124"/>
      <c r="S17" s="133"/>
      <c r="T17" s="168"/>
      <c r="U17" s="39">
        <f>COUNTIF(B17:S17,"&gt;8/8/2013")</f>
        <v>1</v>
      </c>
    </row>
    <row r="18" spans="1:22" s="14" customFormat="1" ht="24" customHeight="1" thickBot="1" x14ac:dyDescent="0.3">
      <c r="A18" s="148"/>
      <c r="B18" s="125"/>
      <c r="C18" s="125"/>
      <c r="D18" s="126"/>
      <c r="E18" s="148"/>
      <c r="F18" s="148"/>
      <c r="G18" s="148"/>
      <c r="H18" s="134"/>
      <c r="I18" s="134"/>
      <c r="J18" s="134"/>
      <c r="K18" s="148"/>
      <c r="L18" s="148"/>
      <c r="M18" s="148"/>
      <c r="N18" s="120" t="s">
        <v>70</v>
      </c>
      <c r="O18" s="24" t="s">
        <v>35</v>
      </c>
      <c r="P18" s="127">
        <v>42769</v>
      </c>
      <c r="Q18" s="23"/>
      <c r="R18" s="115"/>
      <c r="S18" s="65"/>
      <c r="T18" s="168"/>
      <c r="U18" s="39">
        <f t="shared" si="0"/>
        <v>1</v>
      </c>
    </row>
    <row r="19" spans="1:22" s="14" customFormat="1" ht="24" customHeight="1" thickBot="1" x14ac:dyDescent="0.3">
      <c r="A19" s="148"/>
      <c r="B19" s="125"/>
      <c r="C19" s="125"/>
      <c r="D19" s="126"/>
      <c r="E19" s="148"/>
      <c r="F19" s="148"/>
      <c r="G19" s="148"/>
      <c r="H19" s="134"/>
      <c r="I19" s="134"/>
      <c r="J19" s="134"/>
      <c r="K19" s="148"/>
      <c r="L19" s="148"/>
      <c r="M19" s="148"/>
      <c r="N19" s="24" t="s">
        <v>73</v>
      </c>
      <c r="O19" s="24" t="s">
        <v>35</v>
      </c>
      <c r="P19" s="118">
        <v>42818</v>
      </c>
      <c r="Q19" s="24"/>
      <c r="R19" s="24"/>
      <c r="S19" s="118"/>
      <c r="T19" s="168"/>
      <c r="U19" s="39">
        <f>COUNTIF(B19:S19,"&gt;8/8/2013")</f>
        <v>1</v>
      </c>
    </row>
    <row r="20" spans="1:22" s="14" customFormat="1" ht="24" customHeight="1" thickBot="1" x14ac:dyDescent="0.3">
      <c r="A20" s="148"/>
      <c r="B20" s="125"/>
      <c r="C20" s="125"/>
      <c r="D20" s="126"/>
      <c r="E20" s="148"/>
      <c r="F20" s="148"/>
      <c r="G20" s="148"/>
      <c r="H20" s="134"/>
      <c r="I20" s="134"/>
      <c r="J20" s="134"/>
      <c r="K20" s="148"/>
      <c r="L20" s="148"/>
      <c r="M20" s="148"/>
      <c r="N20" s="24" t="s">
        <v>25</v>
      </c>
      <c r="O20" s="24" t="s">
        <v>35</v>
      </c>
      <c r="P20" s="118">
        <v>42804</v>
      </c>
      <c r="Q20" s="41"/>
      <c r="R20" s="41"/>
      <c r="S20" s="41"/>
      <c r="T20" s="168"/>
      <c r="U20" s="39">
        <v>1</v>
      </c>
    </row>
    <row r="21" spans="1:22" s="14" customFormat="1" ht="24" customHeight="1" thickBot="1" x14ac:dyDescent="0.3">
      <c r="A21" s="148"/>
      <c r="B21" s="125"/>
      <c r="C21" s="125"/>
      <c r="D21" s="126"/>
      <c r="E21" s="148"/>
      <c r="F21" s="148"/>
      <c r="G21" s="148"/>
      <c r="H21" s="134"/>
      <c r="I21" s="134"/>
      <c r="J21" s="134"/>
      <c r="K21" s="148"/>
      <c r="L21" s="148"/>
      <c r="M21" s="148"/>
      <c r="N21" s="24"/>
      <c r="O21" s="24"/>
      <c r="P21" s="130"/>
      <c r="Q21" s="24"/>
      <c r="R21" s="24"/>
      <c r="S21" s="118"/>
      <c r="T21" s="168"/>
      <c r="U21" s="39">
        <v>0</v>
      </c>
    </row>
    <row r="22" spans="1:22" s="14" customFormat="1" ht="24" customHeight="1" thickBot="1" x14ac:dyDescent="0.3">
      <c r="A22" s="148"/>
      <c r="B22" s="125"/>
      <c r="C22" s="125"/>
      <c r="D22" s="126"/>
      <c r="E22" s="148"/>
      <c r="F22" s="148"/>
      <c r="G22" s="148"/>
      <c r="H22" s="134"/>
      <c r="I22" s="134"/>
      <c r="J22" s="134"/>
      <c r="K22" s="148"/>
      <c r="L22" s="148"/>
      <c r="M22" s="148"/>
      <c r="N22" s="41"/>
      <c r="O22" s="41"/>
      <c r="P22" s="41"/>
      <c r="Q22" s="41"/>
      <c r="R22" s="41"/>
      <c r="S22" s="41"/>
      <c r="T22" s="168"/>
      <c r="U22" s="39">
        <f t="shared" si="0"/>
        <v>0</v>
      </c>
    </row>
    <row r="23" spans="1:22" s="14" customFormat="1" ht="24" customHeight="1" thickBot="1" x14ac:dyDescent="0.3">
      <c r="A23" s="148"/>
      <c r="B23" s="125"/>
      <c r="C23" s="125"/>
      <c r="D23" s="126"/>
      <c r="E23" s="148"/>
      <c r="F23" s="148"/>
      <c r="G23" s="148"/>
      <c r="H23" s="135"/>
      <c r="I23" s="135"/>
      <c r="J23" s="135"/>
      <c r="K23" s="148"/>
      <c r="L23" s="148"/>
      <c r="M23" s="148"/>
      <c r="N23" s="23"/>
      <c r="O23" s="119"/>
      <c r="P23" s="20"/>
      <c r="Q23" s="31"/>
      <c r="R23" s="31"/>
      <c r="S23" s="32"/>
      <c r="T23" s="168"/>
      <c r="U23" s="39">
        <f t="shared" si="0"/>
        <v>0</v>
      </c>
    </row>
    <row r="24" spans="1:22" s="14" customFormat="1" ht="24" customHeight="1" thickBot="1" x14ac:dyDescent="0.35">
      <c r="A24" s="31" t="s">
        <v>46</v>
      </c>
      <c r="B24" s="66" t="s">
        <v>68</v>
      </c>
      <c r="C24" s="67" t="s">
        <v>35</v>
      </c>
      <c r="D24" s="68">
        <v>42762</v>
      </c>
      <c r="E24" s="85"/>
      <c r="F24" s="85"/>
      <c r="G24" s="85"/>
      <c r="H24" s="105"/>
      <c r="I24" s="105"/>
      <c r="J24" s="108"/>
      <c r="K24" s="105"/>
      <c r="L24" s="105"/>
      <c r="M24" s="108"/>
      <c r="N24" s="41"/>
      <c r="O24" s="41"/>
      <c r="P24" s="41"/>
      <c r="Q24" s="105"/>
      <c r="R24" s="105"/>
      <c r="S24" s="105"/>
      <c r="T24" s="111">
        <f>U24</f>
        <v>1</v>
      </c>
      <c r="U24" s="39">
        <f t="shared" si="0"/>
        <v>1</v>
      </c>
    </row>
    <row r="25" spans="1:22" s="14" customFormat="1" ht="24" customHeight="1" thickBot="1" x14ac:dyDescent="0.35">
      <c r="A25" s="21" t="s">
        <v>13</v>
      </c>
      <c r="B25" s="141">
        <f>B26</f>
        <v>4</v>
      </c>
      <c r="C25" s="142"/>
      <c r="D25" s="143"/>
      <c r="E25" s="141">
        <f>E26</f>
        <v>0</v>
      </c>
      <c r="F25" s="142"/>
      <c r="G25" s="143"/>
      <c r="H25" s="141">
        <f>H26</f>
        <v>1</v>
      </c>
      <c r="I25" s="142"/>
      <c r="J25" s="143"/>
      <c r="K25" s="141">
        <f>K26</f>
        <v>0</v>
      </c>
      <c r="L25" s="142"/>
      <c r="M25" s="143"/>
      <c r="N25" s="141">
        <f>N26</f>
        <v>6</v>
      </c>
      <c r="O25" s="142"/>
      <c r="P25" s="143"/>
      <c r="Q25" s="141">
        <f>COUNTIF(Q6:Q24,"*")</f>
        <v>2</v>
      </c>
      <c r="R25" s="142"/>
      <c r="S25" s="143"/>
      <c r="T25" s="13">
        <f>SUM(T6:T24)</f>
        <v>13</v>
      </c>
      <c r="V25" s="14">
        <f>SUM(U6:U24)</f>
        <v>13</v>
      </c>
    </row>
    <row r="26" spans="1:22" s="14" customFormat="1" ht="18.75" hidden="1" x14ac:dyDescent="0.3">
      <c r="A26" s="30"/>
      <c r="B26" s="39">
        <f>COUNTIF(B6:B24,"*")</f>
        <v>4</v>
      </c>
      <c r="C26" s="30"/>
      <c r="D26" s="22"/>
      <c r="E26" s="39">
        <f>COUNTIF(E6:E24,"*")</f>
        <v>0</v>
      </c>
      <c r="F26" s="22"/>
      <c r="G26" s="22"/>
      <c r="H26" s="39">
        <f>COUNTIF(H6:H24,"*")</f>
        <v>1</v>
      </c>
      <c r="I26" s="22"/>
      <c r="J26" s="22"/>
      <c r="K26" s="39">
        <f>COUNTIF(K6:K24,"*")</f>
        <v>0</v>
      </c>
      <c r="L26" s="22"/>
      <c r="M26" s="22"/>
      <c r="N26" s="39">
        <f>COUNTIF(N6:N23,"*")</f>
        <v>6</v>
      </c>
      <c r="O26" s="22"/>
      <c r="P26" s="22"/>
      <c r="Q26" s="39">
        <f>COUNTIF(Q6:Q24,"*")</f>
        <v>2</v>
      </c>
      <c r="R26" s="50"/>
      <c r="S26" s="50"/>
      <c r="T26" s="22">
        <f>SUM(B26:S26)</f>
        <v>13</v>
      </c>
    </row>
    <row r="27" spans="1:22" s="14" customFormat="1" ht="15" customHeigh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T27" s="50"/>
    </row>
    <row r="28" spans="1:22" s="14" customFormat="1" ht="19.5" thickBot="1" x14ac:dyDescent="0.35">
      <c r="A28" s="23"/>
    </row>
    <row r="29" spans="1:22" s="14" customFormat="1" ht="20" thickBot="1" x14ac:dyDescent="0.3">
      <c r="A29" s="13"/>
      <c r="B29" s="141" t="s">
        <v>0</v>
      </c>
      <c r="C29" s="142"/>
      <c r="D29" s="143"/>
      <c r="E29" s="141" t="s">
        <v>1</v>
      </c>
      <c r="F29" s="142"/>
      <c r="G29" s="143"/>
      <c r="H29" s="141" t="s">
        <v>2</v>
      </c>
      <c r="I29" s="142"/>
      <c r="J29" s="143"/>
      <c r="K29" s="141" t="s">
        <v>3</v>
      </c>
      <c r="L29" s="142"/>
      <c r="M29" s="143"/>
      <c r="N29" s="141" t="s">
        <v>4</v>
      </c>
      <c r="O29" s="142"/>
      <c r="P29" s="143"/>
      <c r="Q29" s="141" t="s">
        <v>5</v>
      </c>
      <c r="R29" s="142"/>
      <c r="S29" s="143"/>
      <c r="T29" s="104" t="s">
        <v>6</v>
      </c>
    </row>
    <row r="30" spans="1:22" s="14" customFormat="1" ht="37" thickBot="1" x14ac:dyDescent="0.3">
      <c r="A30" s="107" t="s">
        <v>7</v>
      </c>
      <c r="B30" s="138">
        <v>195976</v>
      </c>
      <c r="C30" s="139"/>
      <c r="D30" s="140"/>
      <c r="E30" s="138">
        <v>67292</v>
      </c>
      <c r="F30" s="139"/>
      <c r="G30" s="140"/>
      <c r="H30" s="138">
        <v>56853</v>
      </c>
      <c r="I30" s="139"/>
      <c r="J30" s="140"/>
      <c r="K30" s="138">
        <v>77062</v>
      </c>
      <c r="L30" s="139"/>
      <c r="M30" s="140"/>
      <c r="N30" s="138">
        <v>23583</v>
      </c>
      <c r="O30" s="139"/>
      <c r="P30" s="140"/>
      <c r="Q30" s="138">
        <v>397183</v>
      </c>
      <c r="R30" s="139"/>
      <c r="S30" s="140"/>
      <c r="T30" s="15">
        <v>949113</v>
      </c>
    </row>
    <row r="31" spans="1:22" s="14" customFormat="1" ht="37" thickBot="1" x14ac:dyDescent="0.3">
      <c r="A31" s="107"/>
      <c r="B31" s="16" t="s">
        <v>14</v>
      </c>
      <c r="C31" s="16" t="s">
        <v>34</v>
      </c>
      <c r="D31" s="16" t="s">
        <v>16</v>
      </c>
      <c r="E31" s="16" t="s">
        <v>14</v>
      </c>
      <c r="F31" s="16" t="s">
        <v>34</v>
      </c>
      <c r="G31" s="16" t="s">
        <v>16</v>
      </c>
      <c r="H31" s="16" t="s">
        <v>14</v>
      </c>
      <c r="I31" s="16" t="s">
        <v>34</v>
      </c>
      <c r="J31" s="16" t="s">
        <v>16</v>
      </c>
      <c r="K31" s="62" t="s">
        <v>14</v>
      </c>
      <c r="L31" s="62" t="s">
        <v>34</v>
      </c>
      <c r="M31" s="62" t="s">
        <v>16</v>
      </c>
      <c r="N31" s="16" t="s">
        <v>14</v>
      </c>
      <c r="O31" s="16" t="s">
        <v>34</v>
      </c>
      <c r="P31" s="16" t="s">
        <v>16</v>
      </c>
      <c r="Q31" s="16" t="s">
        <v>14</v>
      </c>
      <c r="R31" s="16" t="s">
        <v>34</v>
      </c>
      <c r="S31" s="16" t="s">
        <v>16</v>
      </c>
      <c r="T31" s="15"/>
      <c r="U31" s="29"/>
    </row>
    <row r="32" spans="1:22" s="14" customFormat="1" ht="24" customHeight="1" thickBot="1" x14ac:dyDescent="0.3">
      <c r="A32" s="149" t="s">
        <v>17</v>
      </c>
      <c r="B32" s="79" t="s">
        <v>68</v>
      </c>
      <c r="C32" s="80" t="s">
        <v>35</v>
      </c>
      <c r="D32" s="81">
        <v>42762</v>
      </c>
      <c r="E32" s="147"/>
      <c r="F32" s="147"/>
      <c r="G32" s="158"/>
      <c r="H32" s="113" t="s">
        <v>66</v>
      </c>
      <c r="I32" s="55" t="s">
        <v>36</v>
      </c>
      <c r="J32" s="114">
        <v>42741</v>
      </c>
      <c r="K32" s="147"/>
      <c r="L32" s="147"/>
      <c r="M32" s="158"/>
      <c r="N32" s="121" t="s">
        <v>72</v>
      </c>
      <c r="O32" s="122" t="s">
        <v>35</v>
      </c>
      <c r="P32" s="123">
        <v>42790</v>
      </c>
      <c r="Q32" s="31" t="s">
        <v>67</v>
      </c>
      <c r="R32" s="31" t="s">
        <v>35</v>
      </c>
      <c r="S32" s="32">
        <v>42769</v>
      </c>
      <c r="T32" s="174">
        <f>SUM(U32:U38)</f>
        <v>9</v>
      </c>
      <c r="U32" s="39">
        <f>COUNTIF(B32:S32,"&gt;8/8/2013")</f>
        <v>4</v>
      </c>
    </row>
    <row r="33" spans="1:21" s="14" customFormat="1" ht="24" customHeight="1" thickBot="1" x14ac:dyDescent="0.3">
      <c r="A33" s="150"/>
      <c r="B33" s="84" t="s">
        <v>71</v>
      </c>
      <c r="C33" s="25" t="s">
        <v>38</v>
      </c>
      <c r="D33" s="61">
        <v>42790</v>
      </c>
      <c r="E33" s="148"/>
      <c r="F33" s="148"/>
      <c r="G33" s="159"/>
      <c r="H33" s="134"/>
      <c r="I33" s="134"/>
      <c r="J33" s="136"/>
      <c r="K33" s="148"/>
      <c r="L33" s="148"/>
      <c r="M33" s="159"/>
      <c r="N33" s="116" t="s">
        <v>69</v>
      </c>
      <c r="O33" s="25" t="s">
        <v>35</v>
      </c>
      <c r="P33" s="117">
        <v>42762</v>
      </c>
      <c r="Q33" s="113"/>
      <c r="R33" s="55"/>
      <c r="S33" s="114"/>
      <c r="T33" s="175"/>
      <c r="U33" s="39">
        <f>COUNTIF(B33:S33,"&gt;8/8/2013")</f>
        <v>2</v>
      </c>
    </row>
    <row r="34" spans="1:21" s="14" customFormat="1" ht="24" customHeight="1" thickBot="1" x14ac:dyDescent="0.3">
      <c r="A34" s="150"/>
      <c r="B34" s="79"/>
      <c r="C34" s="80"/>
      <c r="D34" s="81"/>
      <c r="E34" s="148"/>
      <c r="F34" s="148"/>
      <c r="G34" s="159"/>
      <c r="H34" s="134"/>
      <c r="I34" s="134"/>
      <c r="J34" s="136"/>
      <c r="K34" s="148"/>
      <c r="L34" s="148"/>
      <c r="M34" s="159"/>
      <c r="N34" s="120" t="s">
        <v>70</v>
      </c>
      <c r="O34" s="24" t="s">
        <v>35</v>
      </c>
      <c r="P34" s="127">
        <v>42769</v>
      </c>
      <c r="Q34" s="31"/>
      <c r="R34" s="31"/>
      <c r="S34" s="32"/>
      <c r="T34" s="175"/>
      <c r="U34" s="39">
        <f t="shared" ref="U34:U45" si="1">COUNTIF(B34:S34,"&gt;8/8/2013")</f>
        <v>1</v>
      </c>
    </row>
    <row r="35" spans="1:21" s="14" customFormat="1" ht="24" customHeight="1" thickBot="1" x14ac:dyDescent="0.3">
      <c r="A35" s="150"/>
      <c r="B35" s="84"/>
      <c r="C35" s="25"/>
      <c r="D35" s="61"/>
      <c r="E35" s="148"/>
      <c r="F35" s="148"/>
      <c r="G35" s="159"/>
      <c r="H35" s="134"/>
      <c r="I35" s="134"/>
      <c r="J35" s="136"/>
      <c r="K35" s="148"/>
      <c r="L35" s="148"/>
      <c r="M35" s="159"/>
      <c r="N35" s="24" t="s">
        <v>73</v>
      </c>
      <c r="O35" s="24" t="s">
        <v>35</v>
      </c>
      <c r="P35" s="118">
        <v>42818</v>
      </c>
      <c r="Q35" s="113"/>
      <c r="R35" s="55"/>
      <c r="S35" s="114"/>
      <c r="T35" s="175"/>
      <c r="U35" s="39">
        <f t="shared" si="1"/>
        <v>1</v>
      </c>
    </row>
    <row r="36" spans="1:21" s="14" customFormat="1" ht="24" customHeight="1" thickBot="1" x14ac:dyDescent="0.3">
      <c r="A36" s="150"/>
      <c r="B36" s="82"/>
      <c r="C36" s="41"/>
      <c r="D36" s="83"/>
      <c r="E36" s="148"/>
      <c r="F36" s="148"/>
      <c r="G36" s="159"/>
      <c r="H36" s="134"/>
      <c r="I36" s="134"/>
      <c r="J36" s="136"/>
      <c r="K36" s="148"/>
      <c r="L36" s="148"/>
      <c r="M36" s="159"/>
      <c r="N36" s="24" t="s">
        <v>25</v>
      </c>
      <c r="O36" s="24" t="s">
        <v>35</v>
      </c>
      <c r="P36" s="118">
        <v>42804</v>
      </c>
      <c r="Q36" s="113"/>
      <c r="R36" s="55"/>
      <c r="S36" s="114"/>
      <c r="T36" s="175"/>
      <c r="U36" s="39">
        <f t="shared" si="1"/>
        <v>1</v>
      </c>
    </row>
    <row r="37" spans="1:21" s="14" customFormat="1" ht="24" customHeight="1" thickBot="1" x14ac:dyDescent="0.3">
      <c r="A37" s="150"/>
      <c r="B37" s="41"/>
      <c r="C37" s="41"/>
      <c r="D37" s="41"/>
      <c r="E37" s="148"/>
      <c r="F37" s="148"/>
      <c r="G37" s="159"/>
      <c r="H37" s="134"/>
      <c r="I37" s="134"/>
      <c r="J37" s="136"/>
      <c r="K37" s="148"/>
      <c r="L37" s="148"/>
      <c r="M37" s="159"/>
      <c r="N37" s="24"/>
      <c r="O37" s="24"/>
      <c r="P37" s="130"/>
      <c r="Q37" s="41"/>
      <c r="R37" s="41"/>
      <c r="S37" s="41"/>
      <c r="T37" s="175"/>
      <c r="U37" s="39">
        <f t="shared" si="1"/>
        <v>0</v>
      </c>
    </row>
    <row r="38" spans="1:21" s="14" customFormat="1" ht="24" customHeight="1" thickBot="1" x14ac:dyDescent="0.3">
      <c r="A38" s="150"/>
      <c r="B38" s="41"/>
      <c r="C38" s="41"/>
      <c r="D38" s="41"/>
      <c r="E38" s="157"/>
      <c r="F38" s="157"/>
      <c r="G38" s="166"/>
      <c r="H38" s="135"/>
      <c r="I38" s="135"/>
      <c r="J38" s="72"/>
      <c r="K38" s="157"/>
      <c r="L38" s="157"/>
      <c r="M38" s="166"/>
      <c r="N38" s="23"/>
      <c r="O38" s="24"/>
      <c r="P38" s="127"/>
      <c r="R38" s="86"/>
      <c r="T38" s="175"/>
      <c r="U38" s="39">
        <f t="shared" si="1"/>
        <v>0</v>
      </c>
    </row>
    <row r="39" spans="1:21" s="14" customFormat="1" ht="23" customHeight="1" thickBot="1" x14ac:dyDescent="0.3">
      <c r="A39" s="149" t="s">
        <v>18</v>
      </c>
      <c r="B39" s="66" t="s">
        <v>54</v>
      </c>
      <c r="C39" s="67" t="s">
        <v>36</v>
      </c>
      <c r="D39" s="68">
        <v>42706</v>
      </c>
      <c r="E39" s="147"/>
      <c r="F39" s="147"/>
      <c r="G39" s="158"/>
      <c r="H39" s="147"/>
      <c r="I39" s="147"/>
      <c r="J39" s="158"/>
      <c r="K39" s="172"/>
      <c r="L39" s="147"/>
      <c r="M39" s="158"/>
      <c r="N39" s="31" t="s">
        <v>55</v>
      </c>
      <c r="O39" s="107" t="s">
        <v>35</v>
      </c>
      <c r="P39" s="110">
        <v>42706</v>
      </c>
      <c r="Q39" s="31" t="s">
        <v>57</v>
      </c>
      <c r="R39" s="31" t="s">
        <v>35</v>
      </c>
      <c r="S39" s="32">
        <v>42713</v>
      </c>
      <c r="T39" s="174">
        <f>SUM(U39:U41)</f>
        <v>3</v>
      </c>
      <c r="U39" s="39">
        <f>COUNTIF(B39:S39,"&gt;8/8/2013")</f>
        <v>3</v>
      </c>
    </row>
    <row r="40" spans="1:21" s="14" customFormat="1" ht="23" customHeight="1" thickBot="1" x14ac:dyDescent="0.3">
      <c r="A40" s="150"/>
      <c r="B40" s="69"/>
      <c r="C40" s="70"/>
      <c r="D40" s="71"/>
      <c r="E40" s="148"/>
      <c r="F40" s="148"/>
      <c r="G40" s="159"/>
      <c r="H40" s="148"/>
      <c r="I40" s="148"/>
      <c r="J40" s="159"/>
      <c r="K40" s="173"/>
      <c r="L40" s="148"/>
      <c r="M40" s="159"/>
      <c r="N40" s="107"/>
      <c r="O40" s="31"/>
      <c r="P40" s="110"/>
      <c r="Q40" s="41"/>
      <c r="R40" s="41"/>
      <c r="S40" s="41"/>
      <c r="T40" s="175"/>
      <c r="U40" s="39">
        <f t="shared" si="1"/>
        <v>0</v>
      </c>
    </row>
    <row r="41" spans="1:21" s="14" customFormat="1" ht="23" customHeight="1" thickBot="1" x14ac:dyDescent="0.3">
      <c r="A41" s="150"/>
      <c r="B41" s="79"/>
      <c r="C41" s="80"/>
      <c r="D41" s="81"/>
      <c r="E41" s="148"/>
      <c r="F41" s="148"/>
      <c r="G41" s="159"/>
      <c r="H41" s="157"/>
      <c r="I41" s="157"/>
      <c r="J41" s="166"/>
      <c r="K41" s="173"/>
      <c r="L41" s="148"/>
      <c r="M41" s="159"/>
      <c r="N41" s="73"/>
      <c r="O41" s="74"/>
      <c r="P41" s="72"/>
      <c r="Q41" s="31"/>
      <c r="R41" s="31"/>
      <c r="S41" s="32"/>
      <c r="T41" s="175"/>
      <c r="U41" s="39">
        <f t="shared" si="1"/>
        <v>0</v>
      </c>
    </row>
    <row r="42" spans="1:21" s="14" customFormat="1" ht="23" customHeight="1" thickBot="1" x14ac:dyDescent="0.3">
      <c r="A42" s="149" t="s">
        <v>19</v>
      </c>
      <c r="B42" s="66" t="s">
        <v>65</v>
      </c>
      <c r="C42" s="67" t="s">
        <v>36</v>
      </c>
      <c r="D42" s="68">
        <v>42580</v>
      </c>
      <c r="E42" s="147"/>
      <c r="F42" s="147"/>
      <c r="G42" s="147"/>
      <c r="H42" s="147"/>
      <c r="I42" s="147"/>
      <c r="J42" s="158"/>
      <c r="K42" s="147"/>
      <c r="L42" s="147"/>
      <c r="M42" s="158"/>
      <c r="N42" s="147"/>
      <c r="O42" s="147"/>
      <c r="P42" s="147"/>
      <c r="Q42" s="31"/>
      <c r="R42" s="31"/>
      <c r="S42" s="32"/>
      <c r="T42" s="174">
        <f>SUM(U42:U44)</f>
        <v>1</v>
      </c>
      <c r="U42" s="39">
        <f>COUNTIF(B42:S42,"&gt;8/8/2013")</f>
        <v>1</v>
      </c>
    </row>
    <row r="43" spans="1:21" s="14" customFormat="1" ht="23" customHeight="1" thickBot="1" x14ac:dyDescent="0.3">
      <c r="A43" s="150"/>
      <c r="B43" s="69"/>
      <c r="C43" s="70"/>
      <c r="D43" s="71"/>
      <c r="E43" s="148"/>
      <c r="F43" s="148"/>
      <c r="G43" s="148"/>
      <c r="H43" s="148"/>
      <c r="I43" s="148"/>
      <c r="J43" s="159"/>
      <c r="K43" s="148"/>
      <c r="L43" s="148"/>
      <c r="M43" s="159"/>
      <c r="N43" s="148"/>
      <c r="O43" s="148"/>
      <c r="P43" s="148"/>
      <c r="Q43" s="31"/>
      <c r="R43" s="31"/>
      <c r="S43" s="32"/>
      <c r="T43" s="175"/>
      <c r="U43" s="39">
        <f t="shared" si="1"/>
        <v>0</v>
      </c>
    </row>
    <row r="44" spans="1:21" s="14" customFormat="1" ht="23" customHeight="1" thickBot="1" x14ac:dyDescent="0.3">
      <c r="A44" s="150"/>
      <c r="B44" s="41"/>
      <c r="C44" s="41"/>
      <c r="D44" s="41"/>
      <c r="E44" s="157"/>
      <c r="F44" s="157"/>
      <c r="G44" s="157"/>
      <c r="H44" s="157"/>
      <c r="I44" s="157"/>
      <c r="J44" s="166"/>
      <c r="K44" s="157"/>
      <c r="L44" s="157"/>
      <c r="M44" s="166"/>
      <c r="N44" s="148"/>
      <c r="O44" s="148"/>
      <c r="P44" s="148"/>
      <c r="Q44" s="31"/>
      <c r="R44" s="31"/>
      <c r="S44" s="32"/>
      <c r="T44" s="175"/>
      <c r="U44" s="39">
        <f t="shared" si="1"/>
        <v>0</v>
      </c>
    </row>
    <row r="45" spans="1:21" s="14" customFormat="1" ht="23" customHeight="1" thickBot="1" x14ac:dyDescent="0.3">
      <c r="A45" s="24" t="s">
        <v>20</v>
      </c>
      <c r="B45" s="31"/>
      <c r="C45" s="31"/>
      <c r="D45" s="31"/>
      <c r="E45" s="106"/>
      <c r="F45" s="106"/>
      <c r="G45" s="106"/>
      <c r="H45" s="107"/>
      <c r="I45" s="107"/>
      <c r="J45" s="110"/>
      <c r="K45" s="106"/>
      <c r="L45" s="106"/>
      <c r="M45" s="109"/>
      <c r="N45" s="41"/>
      <c r="O45" s="41"/>
      <c r="P45" s="41"/>
      <c r="Q45" s="31"/>
      <c r="R45" s="31"/>
      <c r="S45" s="31"/>
      <c r="T45" s="13">
        <f>U45</f>
        <v>0</v>
      </c>
      <c r="U45" s="39">
        <f t="shared" si="1"/>
        <v>0</v>
      </c>
    </row>
    <row r="46" spans="1:21" s="14" customFormat="1" ht="24" customHeight="1" thickBot="1" x14ac:dyDescent="0.3">
      <c r="A46" s="25" t="s">
        <v>13</v>
      </c>
      <c r="B46" s="141">
        <f>B47</f>
        <v>4</v>
      </c>
      <c r="C46" s="142"/>
      <c r="D46" s="143"/>
      <c r="E46" s="141">
        <f>E47</f>
        <v>0</v>
      </c>
      <c r="F46" s="142"/>
      <c r="G46" s="143"/>
      <c r="H46" s="141">
        <f>H47</f>
        <v>1</v>
      </c>
      <c r="I46" s="142"/>
      <c r="J46" s="143"/>
      <c r="K46" s="141">
        <f>K47</f>
        <v>0</v>
      </c>
      <c r="L46" s="142"/>
      <c r="M46" s="143"/>
      <c r="N46" s="169">
        <f>N47</f>
        <v>6</v>
      </c>
      <c r="O46" s="170"/>
      <c r="P46" s="171"/>
      <c r="Q46" s="169">
        <f>Q47</f>
        <v>2</v>
      </c>
      <c r="R46" s="170"/>
      <c r="S46" s="171"/>
      <c r="T46" s="19">
        <f>SUM(U32:U45)</f>
        <v>13</v>
      </c>
    </row>
    <row r="47" spans="1:21" ht="18.75" hidden="1" x14ac:dyDescent="0.3">
      <c r="B47" s="29">
        <f>COUNTIF(B32:B45,"*")</f>
        <v>4</v>
      </c>
      <c r="C47" s="30"/>
      <c r="D47" s="22"/>
      <c r="E47" s="39">
        <f>COUNTIF(E32:E45,"*")</f>
        <v>0</v>
      </c>
      <c r="F47" s="22"/>
      <c r="G47" s="22"/>
      <c r="H47" s="39">
        <f>COUNTIF(H32:H45,"*")</f>
        <v>1</v>
      </c>
      <c r="I47" s="22"/>
      <c r="J47" s="22"/>
      <c r="K47" s="39">
        <f>COUNTIF(K32:K45,"*")</f>
        <v>0</v>
      </c>
      <c r="L47" s="22"/>
      <c r="M47" s="22"/>
      <c r="N47" s="39">
        <f>COUNTIF(N32:N45,"*")</f>
        <v>6</v>
      </c>
      <c r="O47" s="2"/>
      <c r="P47" s="2"/>
      <c r="Q47" s="39">
        <f>COUNTIF(Q32:Q45,"*")</f>
        <v>2</v>
      </c>
      <c r="T47">
        <f>SUM(B47:S47)</f>
        <v>13</v>
      </c>
    </row>
    <row r="48" spans="1:21" ht="19" x14ac:dyDescent="0.25">
      <c r="A48" s="3" t="s">
        <v>47</v>
      </c>
      <c r="B48" s="51"/>
      <c r="C48" s="52"/>
      <c r="D48" s="22"/>
      <c r="E48" s="51"/>
      <c r="F48" s="22"/>
      <c r="G48" s="22"/>
      <c r="H48" s="51"/>
      <c r="I48" s="22"/>
      <c r="J48" s="22"/>
      <c r="K48" s="51"/>
      <c r="L48" s="22"/>
      <c r="M48" s="22"/>
      <c r="N48" s="2"/>
      <c r="O48" s="2"/>
      <c r="P48" s="2"/>
    </row>
    <row r="49" spans="1:20" x14ac:dyDescent="0.2">
      <c r="A49" s="3"/>
      <c r="K49" s="2"/>
      <c r="N49" s="2"/>
      <c r="O49" s="2"/>
      <c r="P49" s="2"/>
    </row>
    <row r="50" spans="1:20" ht="17" thickBot="1" x14ac:dyDescent="0.25">
      <c r="K50" s="2"/>
      <c r="M50" s="2"/>
      <c r="N50" s="2"/>
      <c r="O50" s="2"/>
      <c r="P50" s="2"/>
    </row>
    <row r="51" spans="1:20" ht="25" customHeight="1" thickBot="1" x14ac:dyDescent="0.25">
      <c r="A51" s="4"/>
      <c r="B51" s="154" t="s">
        <v>0</v>
      </c>
      <c r="C51" s="155"/>
      <c r="D51" s="156"/>
      <c r="E51" s="154" t="s">
        <v>1</v>
      </c>
      <c r="F51" s="155"/>
      <c r="G51" s="156"/>
      <c r="H51" s="154" t="s">
        <v>2</v>
      </c>
      <c r="I51" s="155"/>
      <c r="J51" s="156"/>
      <c r="K51" s="154" t="s">
        <v>3</v>
      </c>
      <c r="L51" s="155"/>
      <c r="M51" s="156"/>
      <c r="N51" s="154" t="s">
        <v>4</v>
      </c>
      <c r="O51" s="155"/>
      <c r="P51" s="156"/>
      <c r="Q51" s="154" t="s">
        <v>5</v>
      </c>
      <c r="R51" s="155"/>
      <c r="S51" s="156"/>
      <c r="T51" s="5" t="s">
        <v>6</v>
      </c>
    </row>
    <row r="52" spans="1:20" ht="33" thickBot="1" x14ac:dyDescent="0.25">
      <c r="A52" s="6" t="s">
        <v>7</v>
      </c>
      <c r="B52" s="151">
        <v>195976</v>
      </c>
      <c r="C52" s="152"/>
      <c r="D52" s="153"/>
      <c r="E52" s="151">
        <v>67292</v>
      </c>
      <c r="F52" s="152"/>
      <c r="G52" s="153"/>
      <c r="H52" s="151">
        <v>56853</v>
      </c>
      <c r="I52" s="152"/>
      <c r="J52" s="153"/>
      <c r="K52" s="151">
        <v>77062</v>
      </c>
      <c r="L52" s="152"/>
      <c r="M52" s="153"/>
      <c r="N52" s="151">
        <v>23583</v>
      </c>
      <c r="O52" s="152"/>
      <c r="P52" s="153"/>
      <c r="Q52" s="151">
        <v>397183</v>
      </c>
      <c r="R52" s="152"/>
      <c r="S52" s="153"/>
      <c r="T52" s="7">
        <v>949113</v>
      </c>
    </row>
    <row r="53" spans="1:20" ht="17" thickBot="1" x14ac:dyDescent="0.25">
      <c r="A53" s="6"/>
      <c r="B53" s="8" t="s">
        <v>14</v>
      </c>
      <c r="C53" s="8" t="s">
        <v>15</v>
      </c>
      <c r="D53" s="8" t="s">
        <v>16</v>
      </c>
      <c r="E53" s="8" t="s">
        <v>14</v>
      </c>
      <c r="F53" s="8" t="s">
        <v>15</v>
      </c>
      <c r="G53" s="8" t="s">
        <v>16</v>
      </c>
      <c r="H53" s="8" t="s">
        <v>14</v>
      </c>
      <c r="I53" s="8" t="s">
        <v>15</v>
      </c>
      <c r="J53" s="8" t="s">
        <v>16</v>
      </c>
      <c r="K53" s="8" t="s">
        <v>14</v>
      </c>
      <c r="L53" s="8" t="s">
        <v>15</v>
      </c>
      <c r="M53" s="8" t="s">
        <v>16</v>
      </c>
      <c r="N53" s="8" t="s">
        <v>14</v>
      </c>
      <c r="O53" s="8" t="s">
        <v>15</v>
      </c>
      <c r="P53" s="8" t="s">
        <v>16</v>
      </c>
      <c r="Q53" s="8" t="s">
        <v>14</v>
      </c>
      <c r="R53" s="8" t="s">
        <v>15</v>
      </c>
      <c r="S53" s="8" t="s">
        <v>16</v>
      </c>
      <c r="T53" s="7"/>
    </row>
    <row r="54" spans="1:20" ht="16" customHeight="1" thickBot="1" x14ac:dyDescent="0.25">
      <c r="A54" s="144" t="s">
        <v>21</v>
      </c>
      <c r="B54" s="33" t="s">
        <v>22</v>
      </c>
      <c r="C54" s="33"/>
      <c r="D54" s="56">
        <v>42079</v>
      </c>
      <c r="E54" s="144"/>
      <c r="F54" s="144"/>
      <c r="G54" s="144"/>
      <c r="H54" s="53" t="s">
        <v>42</v>
      </c>
      <c r="I54" s="53" t="s">
        <v>38</v>
      </c>
      <c r="J54" s="54">
        <v>42412</v>
      </c>
      <c r="K54" s="144" t="s">
        <v>32</v>
      </c>
      <c r="L54" s="144"/>
      <c r="M54" s="163">
        <v>42272</v>
      </c>
      <c r="N54" s="11" t="s">
        <v>23</v>
      </c>
      <c r="O54" s="11"/>
      <c r="P54" s="11">
        <v>42144</v>
      </c>
      <c r="Q54" s="42" t="s">
        <v>33</v>
      </c>
      <c r="R54" s="42" t="s">
        <v>36</v>
      </c>
      <c r="S54" s="43">
        <v>42258</v>
      </c>
      <c r="T54" s="160"/>
    </row>
    <row r="55" spans="1:20" s="26" customFormat="1" ht="16" customHeight="1" thickBot="1" x14ac:dyDescent="0.25">
      <c r="A55" s="145"/>
      <c r="B55" s="31" t="s">
        <v>39</v>
      </c>
      <c r="C55" s="31" t="s">
        <v>38</v>
      </c>
      <c r="D55" s="32">
        <v>42722</v>
      </c>
      <c r="E55" s="145"/>
      <c r="F55" s="145"/>
      <c r="G55" s="145"/>
      <c r="H55" s="31" t="s">
        <v>45</v>
      </c>
      <c r="I55" s="31" t="s">
        <v>35</v>
      </c>
      <c r="J55" s="32">
        <v>42398</v>
      </c>
      <c r="K55" s="145"/>
      <c r="L55" s="145"/>
      <c r="M55" s="164"/>
      <c r="N55" s="27" t="s">
        <v>28</v>
      </c>
      <c r="O55" s="27"/>
      <c r="P55" s="11">
        <v>42199</v>
      </c>
      <c r="Q55" s="48" t="s">
        <v>40</v>
      </c>
      <c r="R55" s="48" t="s">
        <v>38</v>
      </c>
      <c r="S55" s="49">
        <v>42318</v>
      </c>
      <c r="T55" s="161"/>
    </row>
    <row r="56" spans="1:20" s="26" customFormat="1" ht="16" customHeight="1" thickBot="1" x14ac:dyDescent="0.3">
      <c r="A56" s="145"/>
      <c r="B56" s="23" t="s">
        <v>51</v>
      </c>
      <c r="C56" s="24" t="s">
        <v>35</v>
      </c>
      <c r="D56" s="65">
        <v>42531</v>
      </c>
      <c r="E56" s="145"/>
      <c r="F56" s="145"/>
      <c r="G56" s="145"/>
      <c r="H56" s="77" t="s">
        <v>52</v>
      </c>
      <c r="I56" s="77" t="s">
        <v>38</v>
      </c>
      <c r="J56" s="78">
        <v>42552</v>
      </c>
      <c r="K56" s="145"/>
      <c r="L56" s="145"/>
      <c r="M56" s="164"/>
      <c r="N56" s="27"/>
      <c r="O56" s="27"/>
      <c r="P56" s="11"/>
      <c r="Q56" s="31" t="s">
        <v>50</v>
      </c>
      <c r="R56" s="31" t="s">
        <v>35</v>
      </c>
      <c r="S56" s="32">
        <v>42489</v>
      </c>
      <c r="T56" s="161"/>
    </row>
    <row r="57" spans="1:20" ht="16" customHeight="1" thickBot="1" x14ac:dyDescent="0.25">
      <c r="A57" s="145"/>
      <c r="B57" s="59" t="s">
        <v>44</v>
      </c>
      <c r="C57" s="31" t="s">
        <v>35</v>
      </c>
      <c r="D57" s="32">
        <v>42433</v>
      </c>
      <c r="E57" s="145"/>
      <c r="F57" s="145"/>
      <c r="G57" s="145"/>
      <c r="H57" s="31" t="s">
        <v>30</v>
      </c>
      <c r="I57" s="31" t="s">
        <v>36</v>
      </c>
      <c r="J57" s="32">
        <v>42256</v>
      </c>
      <c r="K57" s="145"/>
      <c r="L57" s="145"/>
      <c r="M57" s="164"/>
      <c r="N57" s="11" t="s">
        <v>24</v>
      </c>
      <c r="O57" s="11"/>
      <c r="P57" s="11">
        <v>42139</v>
      </c>
      <c r="Q57" s="31" t="s">
        <v>41</v>
      </c>
      <c r="R57" s="31" t="s">
        <v>35</v>
      </c>
      <c r="S57" s="32">
        <v>42398</v>
      </c>
      <c r="T57" s="161"/>
    </row>
    <row r="58" spans="1:20" ht="16.5" customHeight="1" thickBot="1" x14ac:dyDescent="0.25">
      <c r="A58" s="145"/>
      <c r="B58" s="33" t="s">
        <v>29</v>
      </c>
      <c r="C58" s="34"/>
      <c r="D58" s="56">
        <v>42222</v>
      </c>
      <c r="E58" s="145"/>
      <c r="F58" s="145"/>
      <c r="G58" s="145"/>
      <c r="H58" s="75" t="s">
        <v>53</v>
      </c>
      <c r="I58" s="75" t="s">
        <v>38</v>
      </c>
      <c r="J58" s="76">
        <v>42580</v>
      </c>
      <c r="K58" s="145"/>
      <c r="L58" s="145"/>
      <c r="M58" s="164"/>
      <c r="N58" s="12" t="s">
        <v>26</v>
      </c>
      <c r="O58" s="12"/>
      <c r="P58" s="12">
        <v>42167</v>
      </c>
      <c r="Q58" s="44" t="s">
        <v>37</v>
      </c>
      <c r="R58" s="44" t="s">
        <v>36</v>
      </c>
      <c r="S58" s="45">
        <v>42328</v>
      </c>
      <c r="T58" s="161"/>
    </row>
    <row r="59" spans="1:20" ht="16.5" customHeight="1" thickBot="1" x14ac:dyDescent="0.25">
      <c r="A59" s="145"/>
      <c r="B59" s="34"/>
      <c r="C59" s="34"/>
      <c r="D59" s="57"/>
      <c r="E59" s="145"/>
      <c r="F59" s="145"/>
      <c r="G59" s="145"/>
      <c r="H59" s="63"/>
      <c r="I59" s="63"/>
      <c r="J59" s="63"/>
      <c r="K59" s="145"/>
      <c r="L59" s="145"/>
      <c r="M59" s="164"/>
      <c r="N59" s="12" t="s">
        <v>25</v>
      </c>
      <c r="O59" s="12"/>
      <c r="P59" s="12">
        <v>42170</v>
      </c>
      <c r="Q59" s="44"/>
      <c r="R59" s="44"/>
      <c r="S59" s="45"/>
      <c r="T59" s="161"/>
    </row>
    <row r="60" spans="1:20" ht="16.5" customHeight="1" thickBot="1" x14ac:dyDescent="0.25">
      <c r="A60" s="145"/>
      <c r="B60" s="34"/>
      <c r="C60" s="34"/>
      <c r="D60" s="57"/>
      <c r="E60" s="145"/>
      <c r="F60" s="145"/>
      <c r="G60" s="145"/>
      <c r="H60" s="63"/>
      <c r="I60" s="63"/>
      <c r="J60" s="63"/>
      <c r="K60" s="145"/>
      <c r="L60" s="145"/>
      <c r="M60" s="164"/>
      <c r="N60" s="36" t="s">
        <v>31</v>
      </c>
      <c r="O60" s="12"/>
      <c r="P60" s="12">
        <v>42272</v>
      </c>
      <c r="Q60" s="44"/>
      <c r="R60" s="44"/>
      <c r="S60" s="45"/>
      <c r="T60" s="161"/>
    </row>
    <row r="61" spans="1:20" ht="16.5" customHeight="1" thickBot="1" x14ac:dyDescent="0.25">
      <c r="A61" s="146"/>
      <c r="B61" s="35"/>
      <c r="C61" s="35"/>
      <c r="D61" s="58"/>
      <c r="E61" s="146"/>
      <c r="F61" s="146"/>
      <c r="G61" s="146"/>
      <c r="H61" s="64"/>
      <c r="I61" s="64"/>
      <c r="J61" s="64"/>
      <c r="K61" s="146"/>
      <c r="L61" s="146"/>
      <c r="M61" s="165"/>
      <c r="N61" s="12" t="s">
        <v>27</v>
      </c>
      <c r="O61" s="12"/>
      <c r="P61" s="12">
        <v>42202</v>
      </c>
      <c r="Q61" s="46"/>
      <c r="R61" s="46"/>
      <c r="S61" s="47"/>
      <c r="T61" s="162"/>
    </row>
    <row r="62" spans="1:20" ht="19" thickBot="1" x14ac:dyDescent="0.25">
      <c r="B62" s="87" t="s">
        <v>56</v>
      </c>
      <c r="C62" s="77" t="s">
        <v>35</v>
      </c>
      <c r="D62" s="78">
        <v>42706</v>
      </c>
      <c r="N62" s="31" t="s">
        <v>49</v>
      </c>
      <c r="O62" s="60" t="s">
        <v>35</v>
      </c>
      <c r="P62" s="38">
        <v>42489</v>
      </c>
    </row>
    <row r="63" spans="1:20" ht="19" thickBot="1" x14ac:dyDescent="0.25">
      <c r="B63" s="2"/>
      <c r="N63" s="17" t="s">
        <v>43</v>
      </c>
      <c r="O63" s="17" t="s">
        <v>36</v>
      </c>
      <c r="P63" s="18">
        <v>42396</v>
      </c>
    </row>
    <row r="64" spans="1:20" ht="19" thickBot="1" x14ac:dyDescent="0.25">
      <c r="A64" s="37"/>
      <c r="B64" s="2">
        <f ca="1">TODAY()</f>
        <v>42825</v>
      </c>
      <c r="N64" s="55" t="s">
        <v>48</v>
      </c>
      <c r="O64" s="55" t="s">
        <v>35</v>
      </c>
      <c r="P64" s="61">
        <v>42461</v>
      </c>
    </row>
    <row r="65" spans="1:2" x14ac:dyDescent="0.2">
      <c r="B65" s="2">
        <f ca="1">B64-90</f>
        <v>42735</v>
      </c>
    </row>
    <row r="66" spans="1:2" x14ac:dyDescent="0.2">
      <c r="A66" s="37"/>
      <c r="B66" s="2">
        <f ca="1">B64-180</f>
        <v>42645</v>
      </c>
    </row>
  </sheetData>
  <sortState ref="N17:P22">
    <sortCondition descending="1" ref="P17:P22"/>
  </sortState>
  <mergeCells count="115">
    <mergeCell ref="E32:E38"/>
    <mergeCell ref="F32:F38"/>
    <mergeCell ref="G32:G38"/>
    <mergeCell ref="K32:K38"/>
    <mergeCell ref="L32:L38"/>
    <mergeCell ref="M32:M38"/>
    <mergeCell ref="A42:A44"/>
    <mergeCell ref="E42:E44"/>
    <mergeCell ref="F15:F23"/>
    <mergeCell ref="H39:H41"/>
    <mergeCell ref="I39:I41"/>
    <mergeCell ref="J39:J41"/>
    <mergeCell ref="Q9:Q14"/>
    <mergeCell ref="R9:R14"/>
    <mergeCell ref="F9:F14"/>
    <mergeCell ref="G9:G14"/>
    <mergeCell ref="K9:K14"/>
    <mergeCell ref="L9:L14"/>
    <mergeCell ref="M9:M14"/>
    <mergeCell ref="A9:A14"/>
    <mergeCell ref="Q30:S30"/>
    <mergeCell ref="Q29:S29"/>
    <mergeCell ref="N29:P29"/>
    <mergeCell ref="H9:H14"/>
    <mergeCell ref="I9:I14"/>
    <mergeCell ref="J9:J14"/>
    <mergeCell ref="E9:E14"/>
    <mergeCell ref="K15:K23"/>
    <mergeCell ref="L15:L23"/>
    <mergeCell ref="M15:M23"/>
    <mergeCell ref="H52:J52"/>
    <mergeCell ref="N46:P46"/>
    <mergeCell ref="N51:P51"/>
    <mergeCell ref="H51:J51"/>
    <mergeCell ref="G15:G23"/>
    <mergeCell ref="H25:J25"/>
    <mergeCell ref="K25:M25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H46:J46"/>
    <mergeCell ref="H30:J30"/>
    <mergeCell ref="H29:J29"/>
    <mergeCell ref="L39:L41"/>
    <mergeCell ref="M39:M41"/>
    <mergeCell ref="K30:M30"/>
    <mergeCell ref="N30:P30"/>
    <mergeCell ref="N25:P25"/>
    <mergeCell ref="T54:T61"/>
    <mergeCell ref="K54:K61"/>
    <mergeCell ref="L54:L61"/>
    <mergeCell ref="M54:M61"/>
    <mergeCell ref="P9:P14"/>
    <mergeCell ref="N9:N14"/>
    <mergeCell ref="O9:O14"/>
    <mergeCell ref="Q52:S52"/>
    <mergeCell ref="T9:T14"/>
    <mergeCell ref="T15:T23"/>
    <mergeCell ref="Q25:S25"/>
    <mergeCell ref="Q46:S46"/>
    <mergeCell ref="S9:S14"/>
    <mergeCell ref="K52:M52"/>
    <mergeCell ref="N52:P52"/>
    <mergeCell ref="K51:M51"/>
    <mergeCell ref="Q51:S51"/>
    <mergeCell ref="K46:M46"/>
    <mergeCell ref="K29:M29"/>
    <mergeCell ref="P42:P44"/>
    <mergeCell ref="K39:K41"/>
    <mergeCell ref="T42:T44"/>
    <mergeCell ref="T32:T38"/>
    <mergeCell ref="T39:T41"/>
    <mergeCell ref="G54:G61"/>
    <mergeCell ref="A15:A23"/>
    <mergeCell ref="A54:A61"/>
    <mergeCell ref="E54:E61"/>
    <mergeCell ref="F54:F61"/>
    <mergeCell ref="A39:A41"/>
    <mergeCell ref="B25:D25"/>
    <mergeCell ref="B30:D30"/>
    <mergeCell ref="A32:A38"/>
    <mergeCell ref="E29:G29"/>
    <mergeCell ref="E46:G46"/>
    <mergeCell ref="B46:D46"/>
    <mergeCell ref="B52:D52"/>
    <mergeCell ref="E52:G52"/>
    <mergeCell ref="E15:E23"/>
    <mergeCell ref="B51:D51"/>
    <mergeCell ref="E51:G51"/>
    <mergeCell ref="E25:G25"/>
    <mergeCell ref="E30:G30"/>
    <mergeCell ref="F42:F44"/>
    <mergeCell ref="B29:D29"/>
    <mergeCell ref="E39:E41"/>
    <mergeCell ref="F39:F41"/>
    <mergeCell ref="G39:G4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</mergeCells>
  <phoneticPr fontId="7" type="noConversion"/>
  <printOptions horizontalCentered="1"/>
  <pageMargins left="0.25" right="0.25" top="0.25" bottom="0.25" header="0.25" footer="0.25"/>
  <pageSetup scale="46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="60" workbookViewId="0">
      <selection activeCell="O9" sqref="O9"/>
    </sheetView>
  </sheetViews>
  <sheetFormatPr baseColWidth="10" defaultColWidth="11" defaultRowHeight="19" x14ac:dyDescent="0.25"/>
  <cols>
    <col min="1" max="1" width="28.33203125" style="14" customWidth="1"/>
    <col min="2" max="2" width="11.6640625" style="14" hidden="1" customWidth="1"/>
    <col min="3" max="3" width="13.6640625" style="14" customWidth="1"/>
    <col min="4" max="4" width="11.6640625" style="101" bestFit="1" customWidth="1"/>
    <col min="5" max="7" width="12.83203125" style="101" bestFit="1" customWidth="1"/>
    <col min="8" max="8" width="11.6640625" style="101" bestFit="1" customWidth="1"/>
    <col min="9" max="13" width="11.6640625" style="14" bestFit="1" customWidth="1"/>
    <col min="14" max="16384" width="11" style="14"/>
  </cols>
  <sheetData>
    <row r="1" spans="1:16" ht="19.5" thickBot="1" x14ac:dyDescent="0.35">
      <c r="B1" s="88">
        <v>42643</v>
      </c>
      <c r="C1" s="88">
        <v>42735</v>
      </c>
      <c r="D1" s="88">
        <v>42741</v>
      </c>
      <c r="E1" s="88">
        <v>42748</v>
      </c>
      <c r="F1" s="88">
        <v>42755</v>
      </c>
      <c r="G1" s="88">
        <v>42762</v>
      </c>
      <c r="H1" s="88">
        <v>42769</v>
      </c>
      <c r="I1" s="88">
        <v>42776</v>
      </c>
      <c r="J1" s="88">
        <v>42783</v>
      </c>
      <c r="K1" s="88">
        <v>42790</v>
      </c>
      <c r="L1" s="88">
        <v>42797</v>
      </c>
      <c r="M1" s="88">
        <v>42804</v>
      </c>
      <c r="N1" s="88">
        <v>42811</v>
      </c>
      <c r="O1" s="88">
        <v>42818</v>
      </c>
      <c r="P1" s="88">
        <v>42825</v>
      </c>
    </row>
    <row r="2" spans="1:16" x14ac:dyDescent="0.25">
      <c r="A2" s="89" t="s">
        <v>58</v>
      </c>
      <c r="B2" s="90">
        <v>1</v>
      </c>
      <c r="C2" s="91">
        <v>0</v>
      </c>
      <c r="D2" s="92">
        <v>0</v>
      </c>
      <c r="E2" s="92">
        <v>0</v>
      </c>
      <c r="F2" s="90">
        <v>1</v>
      </c>
      <c r="G2" s="90">
        <v>0</v>
      </c>
      <c r="H2" s="90">
        <v>0</v>
      </c>
      <c r="I2" s="90">
        <v>0</v>
      </c>
      <c r="J2" s="90">
        <v>0</v>
      </c>
      <c r="K2" s="90">
        <v>0</v>
      </c>
      <c r="L2" s="90">
        <v>0</v>
      </c>
      <c r="M2" s="90">
        <v>0</v>
      </c>
      <c r="N2" s="90">
        <v>0</v>
      </c>
      <c r="O2" s="90">
        <v>0</v>
      </c>
      <c r="P2" s="90"/>
    </row>
    <row r="3" spans="1:16" x14ac:dyDescent="0.25">
      <c r="A3" s="93" t="s">
        <v>59</v>
      </c>
      <c r="B3" s="94">
        <v>8</v>
      </c>
      <c r="C3" s="95">
        <v>4</v>
      </c>
      <c r="D3" s="96">
        <v>2</v>
      </c>
      <c r="E3" s="96">
        <v>4</v>
      </c>
      <c r="F3" s="94">
        <v>3</v>
      </c>
      <c r="G3" s="94">
        <v>4</v>
      </c>
      <c r="H3" s="94">
        <v>3</v>
      </c>
      <c r="I3" s="94">
        <v>4</v>
      </c>
      <c r="J3" s="94">
        <v>4</v>
      </c>
      <c r="K3" s="94">
        <v>4</v>
      </c>
      <c r="L3" s="94">
        <v>3</v>
      </c>
      <c r="M3" s="94">
        <v>3</v>
      </c>
      <c r="N3" s="94">
        <v>2</v>
      </c>
      <c r="O3" s="94">
        <v>2</v>
      </c>
      <c r="P3" s="94"/>
    </row>
    <row r="4" spans="1:16" ht="20" thickBot="1" x14ac:dyDescent="0.3">
      <c r="A4" s="97" t="s">
        <v>60</v>
      </c>
      <c r="B4" s="98">
        <v>10</v>
      </c>
      <c r="C4" s="99">
        <v>10</v>
      </c>
      <c r="D4" s="100">
        <v>8</v>
      </c>
      <c r="E4" s="100">
        <v>9</v>
      </c>
      <c r="F4" s="98">
        <v>15</v>
      </c>
      <c r="G4" s="98">
        <v>13</v>
      </c>
      <c r="H4" s="98">
        <v>15</v>
      </c>
      <c r="I4" s="98">
        <v>16</v>
      </c>
      <c r="J4" s="98">
        <v>14</v>
      </c>
      <c r="K4" s="98">
        <v>14</v>
      </c>
      <c r="L4" s="98">
        <v>12</v>
      </c>
      <c r="M4" s="98">
        <v>11</v>
      </c>
      <c r="N4" s="98">
        <v>12</v>
      </c>
      <c r="O4" s="98">
        <v>10</v>
      </c>
      <c r="P4" s="98"/>
    </row>
    <row r="5" spans="1:16" ht="20" thickBot="1" x14ac:dyDescent="0.3">
      <c r="A5" s="97" t="s">
        <v>46</v>
      </c>
      <c r="B5" s="98">
        <v>1</v>
      </c>
      <c r="C5" s="99">
        <v>1</v>
      </c>
      <c r="D5" s="100">
        <v>1</v>
      </c>
      <c r="E5" s="100">
        <v>1</v>
      </c>
      <c r="F5" s="98">
        <v>1</v>
      </c>
      <c r="G5" s="98">
        <v>1</v>
      </c>
      <c r="H5" s="98">
        <v>1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1</v>
      </c>
      <c r="O5" s="98">
        <v>1</v>
      </c>
      <c r="P5" s="98"/>
    </row>
    <row r="6" spans="1:16" x14ac:dyDescent="0.25">
      <c r="B6" s="101">
        <f>SUM(B2:B5)</f>
        <v>20</v>
      </c>
      <c r="C6" s="101">
        <f>SUM(C2:C5)</f>
        <v>15</v>
      </c>
      <c r="D6" s="101">
        <f>SUM(D2:D5)</f>
        <v>11</v>
      </c>
      <c r="E6" s="101">
        <f>SUM(E2:E5)</f>
        <v>14</v>
      </c>
      <c r="F6" s="101">
        <v>20</v>
      </c>
      <c r="G6" s="101">
        <v>18</v>
      </c>
      <c r="H6" s="101">
        <v>19</v>
      </c>
      <c r="I6" s="101">
        <v>20</v>
      </c>
      <c r="J6" s="101">
        <v>19</v>
      </c>
      <c r="K6" s="101">
        <v>18</v>
      </c>
      <c r="L6" s="101">
        <v>15</v>
      </c>
      <c r="M6" s="101">
        <v>14</v>
      </c>
      <c r="N6" s="23">
        <v>15</v>
      </c>
      <c r="O6" s="23">
        <v>13</v>
      </c>
    </row>
    <row r="7" spans="1:16" x14ac:dyDescent="0.25">
      <c r="C7" s="101"/>
      <c r="I7" s="101"/>
    </row>
    <row r="8" spans="1:16" ht="20" thickBot="1" x14ac:dyDescent="0.3">
      <c r="A8" s="102"/>
      <c r="C8" s="101"/>
      <c r="I8" s="101"/>
    </row>
    <row r="9" spans="1:16" x14ac:dyDescent="0.25">
      <c r="A9" s="103" t="s">
        <v>61</v>
      </c>
      <c r="B9" s="90">
        <v>7</v>
      </c>
      <c r="C9" s="91">
        <v>8</v>
      </c>
      <c r="D9" s="92">
        <v>4</v>
      </c>
      <c r="E9" s="92">
        <v>4</v>
      </c>
      <c r="F9" s="90">
        <v>5</v>
      </c>
      <c r="G9" s="90">
        <v>5</v>
      </c>
      <c r="H9" s="90">
        <v>5</v>
      </c>
      <c r="I9" s="90">
        <v>4</v>
      </c>
      <c r="J9" s="90">
        <v>4</v>
      </c>
      <c r="K9" s="90">
        <v>2</v>
      </c>
      <c r="L9" s="90">
        <v>3</v>
      </c>
      <c r="M9" s="90">
        <v>4</v>
      </c>
      <c r="N9" s="90">
        <v>4</v>
      </c>
      <c r="O9" s="90">
        <v>4</v>
      </c>
      <c r="P9" s="90"/>
    </row>
    <row r="10" spans="1:16" ht="20" thickBot="1" x14ac:dyDescent="0.3">
      <c r="A10" s="97" t="s">
        <v>62</v>
      </c>
      <c r="B10" s="98">
        <v>0</v>
      </c>
      <c r="C10" s="99">
        <v>0</v>
      </c>
      <c r="D10" s="100">
        <v>0</v>
      </c>
      <c r="E10" s="100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/>
    </row>
    <row r="12" spans="1:16" x14ac:dyDescent="0.25">
      <c r="A12" s="14" t="s">
        <v>63</v>
      </c>
    </row>
    <row r="13" spans="1:16" x14ac:dyDescent="0.25">
      <c r="A13" s="14" t="s">
        <v>64</v>
      </c>
    </row>
    <row r="19" spans="16:16" x14ac:dyDescent="0.25">
      <c r="P19" s="20"/>
    </row>
  </sheetData>
  <phoneticPr fontId="7" type="noConversion"/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2017-03-24T12:18:19Z</cp:lastPrinted>
  <dcterms:created xsi:type="dcterms:W3CDTF">2014-10-24T14:23:56Z</dcterms:created>
  <dcterms:modified xsi:type="dcterms:W3CDTF">2017-03-31T14:54:41Z</dcterms:modified>
</cp:coreProperties>
</file>