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2Q'17/6-16-17/"/>
    </mc:Choice>
  </mc:AlternateContent>
  <bookViews>
    <workbookView xWindow="7420" yWindow="900" windowWidth="19440" windowHeight="11760" tabRatio="500"/>
  </bookViews>
  <sheets>
    <sheet name="Location and Length of Stay" sheetId="1" r:id="rId1"/>
    <sheet name="Countdown to ZERO" sheetId="3" r:id="rId2"/>
  </sheets>
  <definedNames>
    <definedName name="_xlnm.Print_Area" localSheetId="1">'Countdown to ZERO'!$A$1:$O$13</definedName>
    <definedName name="_xlnm.Print_Area" localSheetId="0">'Location and Length of Stay'!$A$1:$T$38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7" i="1" l="1"/>
  <c r="U15" i="1"/>
  <c r="U7" i="1"/>
  <c r="U8" i="1"/>
  <c r="U9" i="1"/>
  <c r="T9" i="1"/>
  <c r="U10" i="1"/>
  <c r="U11" i="1"/>
  <c r="U12" i="1"/>
  <c r="U13" i="1"/>
  <c r="U14" i="1"/>
  <c r="U16" i="1"/>
  <c r="U17" i="1"/>
  <c r="U18" i="1"/>
  <c r="U6" i="1"/>
  <c r="Q19" i="1"/>
  <c r="N36" i="1"/>
  <c r="T36" i="1"/>
  <c r="T30" i="1"/>
  <c r="T34" i="1"/>
  <c r="B37" i="1"/>
  <c r="B36" i="1"/>
  <c r="N20" i="1"/>
  <c r="N19" i="1"/>
  <c r="Q37" i="1"/>
  <c r="Q36" i="1"/>
  <c r="T35" i="1"/>
  <c r="K20" i="1"/>
  <c r="K19" i="1"/>
  <c r="Q20" i="1"/>
  <c r="H20" i="1"/>
  <c r="E20" i="1"/>
  <c r="B20" i="1"/>
  <c r="B19" i="1"/>
  <c r="H37" i="1"/>
  <c r="H36" i="1"/>
  <c r="T6" i="1"/>
  <c r="K37" i="1"/>
  <c r="K36" i="1"/>
  <c r="E37" i="1"/>
  <c r="E36" i="1"/>
  <c r="E19" i="1"/>
  <c r="B54" i="1"/>
  <c r="B56" i="1"/>
  <c r="T26" i="1"/>
  <c r="H19" i="1"/>
  <c r="T37" i="1"/>
  <c r="T20" i="1"/>
  <c r="T10" i="1"/>
  <c r="T19" i="1"/>
  <c r="V19" i="1"/>
  <c r="B55" i="1"/>
</calcChain>
</file>

<file path=xl/comments1.xml><?xml version="1.0" encoding="utf-8"?>
<comments xmlns="http://schemas.openxmlformats.org/spreadsheetml/2006/main">
  <authors>
    <author>Allison</author>
    <author>Microsoft Office User</author>
  </authors>
  <commentList>
    <comment ref="Q10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L3 SO, multiple minor victimes , violent offence</t>
        </r>
      </text>
    </comment>
    <comment ref="H12" authorId="1">
      <text>
        <r>
          <rPr>
            <b/>
            <sz val="10"/>
            <color indexed="81"/>
            <rFont val="Calibri"/>
          </rPr>
          <t xml:space="preserve">Microsoft Office User: @coachman with 3 teen children, registered with Bronx VA
</t>
        </r>
      </text>
    </comment>
  </commentList>
</comments>
</file>

<file path=xl/sharedStrings.xml><?xml version="1.0" encoding="utf-8"?>
<sst xmlns="http://schemas.openxmlformats.org/spreadsheetml/2006/main" count="199" uniqueCount="79">
  <si>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</si>
  <si>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</si>
  <si>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</si>
  <si>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</si>
  <si>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</si>
  <si>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</si>
  <si>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</si>
  <si>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</si>
  <si>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</si>
  <si>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</si>
  <si>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</si>
  <si>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</si>
  <si>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</si>
  <si>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</si>
  <si>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</si>
  <si>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</si>
  <si>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</si>
  <si>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</si>
  <si>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</si>
  <si>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</si>
  <si>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</si>
  <si>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</si>
  <si>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</si>
  <si>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</si>
  <si>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</si>
  <si>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</si>
  <si>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</si>
  <si>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</si>
  <si>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</si>
  <si>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</si>
  <si>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</si>
  <si>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</si>
  <si>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</si>
  <si>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</si>
  <si>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</si>
  <si>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</si>
  <si>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</si>
  <si>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</si>
  <si>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</si>
  <si>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</si>
  <si>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</si>
  <si>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</si>
  <si>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</si>
  <si>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</si>
  <si>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</si>
  <si>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Jon78</t>
  </si>
  <si>
    <t>Other*</t>
  </si>
  <si>
    <t>* Other includes institutional environments and unknown housing status</t>
  </si>
  <si>
    <t>Leo57</t>
  </si>
  <si>
    <t>New57</t>
  </si>
  <si>
    <t>Hil62</t>
  </si>
  <si>
    <t>Riv61</t>
  </si>
  <si>
    <t>Lea68</t>
  </si>
  <si>
    <t>Con55</t>
  </si>
  <si>
    <t>Oro64</t>
  </si>
  <si>
    <t>Ree60</t>
  </si>
  <si>
    <t>Pen46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</si>
  <si>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</si>
  <si>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</si>
  <si>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</si>
  <si>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</si>
  <si>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</si>
  <si>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</si>
  <si>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</si>
  <si>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Sim38</t>
  </si>
  <si>
    <t>Smi67</t>
  </si>
  <si>
    <t>Pal43</t>
  </si>
  <si>
    <t>Pag68</t>
  </si>
  <si>
    <t>Hay81</t>
  </si>
  <si>
    <t>Low76</t>
  </si>
  <si>
    <t>Gri57</t>
  </si>
  <si>
    <t>Wil50</t>
  </si>
  <si>
    <t>Eti63</t>
  </si>
  <si>
    <t>Rob56</t>
  </si>
  <si>
    <t>Ros65</t>
  </si>
  <si>
    <t>Wil80</t>
  </si>
  <si>
    <t>Bae76</t>
  </si>
  <si>
    <t>Dou74</t>
  </si>
  <si>
    <t>Westchester County Homeless Veterans Status Report By Location &amp; Length of Time Engaged as of 6/16/17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</si>
</sst>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/>
    <xf numFmtId="0" fontId="9" fillId="0" borderId="18" xfId="0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 vertical="center" wrapText="1"/>
    </xf>
    <xf numFmtId="14" fontId="10" fillId="3" borderId="28" xfId="0" applyNumberFormat="1" applyFont="1" applyFill="1" applyBorder="1" applyAlignment="1">
      <alignment horizontal="center" vertical="center" wrapText="1"/>
    </xf>
    <xf numFmtId="14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0" fillId="3" borderId="29" xfId="0" applyNumberFormat="1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/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4" fontId="9" fillId="0" borderId="6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6"/>
  <sheetViews>
    <sheetView tabSelected="1" zoomScale="65" zoomScaleNormal="65" zoomScalePageLayoutView="65" workbookViewId="0">
      <selection activeCell="K4" sqref="K4:M4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3" max="13" width="11.6640625" bestFit="1" customWidth="1"/>
    <col min="16" max="16" width="11.83203125" bestFit="1" customWidth="1"/>
    <col min="19" max="19" width="11.83203125" bestFit="1" customWidth="1"/>
    <col min="20" max="20" width="11.83203125" customWidth="1"/>
    <col min="21" max="22" width="11" customWidth="1"/>
  </cols>
  <sheetData>
    <row r="1" spans="1:24" ht="24" x14ac:dyDescent="0.2">
      <c r="A1" s="164" t="s">
        <v>78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4" customFormat="1" ht="25" customHeight="1" thickBot="1" x14ac:dyDescent="0.35">
      <c r="A3" s="13"/>
      <c r="B3" s="168" t="s">
        <v>0</v>
      </c>
      <c r="C3" s="169"/>
      <c r="D3" s="170"/>
      <c r="E3" s="168" t="s">
        <v>1</v>
      </c>
      <c r="F3" s="169"/>
      <c r="G3" s="170"/>
      <c r="H3" s="168" t="s">
        <v>2</v>
      </c>
      <c r="I3" s="169"/>
      <c r="J3" s="170"/>
      <c r="K3" s="168" t="s">
        <v>3</v>
      </c>
      <c r="L3" s="169"/>
      <c r="M3" s="170"/>
      <c r="N3" s="168" t="s">
        <v>4</v>
      </c>
      <c r="O3" s="169"/>
      <c r="P3" s="170"/>
      <c r="Q3" s="168" t="s">
        <v>5</v>
      </c>
      <c r="R3" s="169"/>
      <c r="S3" s="170"/>
      <c r="T3" s="79" t="s">
        <v>6</v>
      </c>
    </row>
    <row r="4" spans="1:24" s="14" customFormat="1" ht="37" thickBot="1" x14ac:dyDescent="0.3">
      <c r="A4" s="81" t="s">
        <v>7</v>
      </c>
      <c r="B4" s="165">
        <v>195976</v>
      </c>
      <c r="C4" s="166"/>
      <c r="D4" s="167"/>
      <c r="E4" s="165">
        <v>67292</v>
      </c>
      <c r="F4" s="166"/>
      <c r="G4" s="167"/>
      <c r="H4" s="165">
        <v>56853</v>
      </c>
      <c r="I4" s="166"/>
      <c r="J4" s="167"/>
      <c r="K4" s="165">
        <v>77062</v>
      </c>
      <c r="L4" s="166"/>
      <c r="M4" s="167"/>
      <c r="N4" s="165">
        <v>23583</v>
      </c>
      <c r="O4" s="166"/>
      <c r="P4" s="167"/>
      <c r="Q4" s="165">
        <v>397183</v>
      </c>
      <c r="R4" s="166"/>
      <c r="S4" s="167"/>
      <c r="T4" s="15">
        <v>949113</v>
      </c>
    </row>
    <row r="5" spans="1:24" s="14" customFormat="1" ht="37" thickBot="1" x14ac:dyDescent="0.3">
      <c r="A5" s="81"/>
      <c r="B5" s="16" t="s">
        <v>14</v>
      </c>
      <c r="C5" s="16" t="s">
        <v>34</v>
      </c>
      <c r="D5" s="16" t="s">
        <v>16</v>
      </c>
      <c r="E5" s="16" t="s">
        <v>14</v>
      </c>
      <c r="F5" s="16" t="s">
        <v>34</v>
      </c>
      <c r="G5" s="16" t="s">
        <v>16</v>
      </c>
      <c r="H5" s="16" t="s">
        <v>14</v>
      </c>
      <c r="I5" s="16" t="s">
        <v>34</v>
      </c>
      <c r="J5" s="16" t="s">
        <v>16</v>
      </c>
      <c r="K5" s="16" t="s">
        <v>14</v>
      </c>
      <c r="L5" s="16" t="s">
        <v>34</v>
      </c>
      <c r="M5" s="16" t="s">
        <v>16</v>
      </c>
      <c r="N5" s="16" t="s">
        <v>14</v>
      </c>
      <c r="O5" s="16" t="s">
        <v>34</v>
      </c>
      <c r="P5" s="16" t="s">
        <v>16</v>
      </c>
      <c r="Q5" s="16" t="s">
        <v>14</v>
      </c>
      <c r="R5" s="16" t="s">
        <v>34</v>
      </c>
      <c r="S5" s="16" t="s">
        <v>16</v>
      </c>
      <c r="T5" s="15"/>
    </row>
    <row r="6" spans="1:24" s="14" customFormat="1" ht="66" customHeight="1" thickBot="1" x14ac:dyDescent="0.35">
      <c r="A6" s="81" t="s">
        <v>8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8"/>
      <c r="Q6" s="31"/>
      <c r="R6" s="84"/>
      <c r="S6" s="40"/>
      <c r="T6" s="28">
        <f>U6</f>
        <v>0</v>
      </c>
      <c r="U6" s="29">
        <f t="shared" ref="U6:U18" si="0">COUNTIF(B6:S6,"&gt;8/8/2013")</f>
        <v>0</v>
      </c>
    </row>
    <row r="7" spans="1:24" s="14" customFormat="1" ht="66" customHeight="1" thickBot="1" x14ac:dyDescent="0.35">
      <c r="A7" s="81" t="s">
        <v>9</v>
      </c>
      <c r="B7" s="17"/>
      <c r="C7" s="17"/>
      <c r="D7" s="18"/>
      <c r="E7" s="17"/>
      <c r="F7" s="17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28">
        <v>0</v>
      </c>
      <c r="U7" s="39">
        <f t="shared" si="0"/>
        <v>0</v>
      </c>
    </row>
    <row r="8" spans="1:24" s="14" customFormat="1" ht="66" customHeight="1" thickBot="1" x14ac:dyDescent="0.3">
      <c r="A8" s="81" t="s">
        <v>10</v>
      </c>
      <c r="B8" s="17"/>
      <c r="C8" s="17"/>
      <c r="D8" s="18"/>
      <c r="E8" s="17"/>
      <c r="F8" s="17"/>
      <c r="G8" s="17"/>
      <c r="H8" s="149"/>
      <c r="I8" s="149"/>
      <c r="J8" s="149"/>
      <c r="K8" s="17"/>
      <c r="L8" s="17"/>
      <c r="M8" s="18"/>
      <c r="N8" s="17"/>
      <c r="O8" s="17"/>
      <c r="P8" s="17"/>
      <c r="Q8" s="17"/>
      <c r="R8" s="17"/>
      <c r="S8" s="17"/>
      <c r="T8" s="28">
        <v>0</v>
      </c>
      <c r="U8" s="39">
        <f t="shared" si="0"/>
        <v>0</v>
      </c>
      <c r="W8" s="20"/>
      <c r="X8" s="20"/>
    </row>
    <row r="9" spans="1:24" s="14" customFormat="1" ht="66" customHeight="1" thickBot="1" x14ac:dyDescent="0.3">
      <c r="A9" s="89" t="s">
        <v>11</v>
      </c>
      <c r="B9" s="66" t="s">
        <v>64</v>
      </c>
      <c r="C9" s="67" t="s">
        <v>36</v>
      </c>
      <c r="D9" s="68">
        <v>42580</v>
      </c>
      <c r="E9" s="89"/>
      <c r="F9" s="89"/>
      <c r="G9" s="145"/>
      <c r="H9" s="158"/>
      <c r="I9" s="41"/>
      <c r="J9" s="159"/>
      <c r="K9" s="147"/>
      <c r="L9" s="97"/>
      <c r="M9" s="97"/>
      <c r="N9" s="160" t="s">
        <v>74</v>
      </c>
      <c r="O9" s="25" t="s">
        <v>38</v>
      </c>
      <c r="P9" s="161">
        <v>42888</v>
      </c>
      <c r="Q9" s="89"/>
      <c r="R9" s="89"/>
      <c r="S9" s="91"/>
      <c r="T9" s="92">
        <f>SUM(U9:U9)</f>
        <v>2</v>
      </c>
      <c r="U9" s="39">
        <f t="shared" si="0"/>
        <v>2</v>
      </c>
    </row>
    <row r="10" spans="1:24" s="14" customFormat="1" ht="24" customHeight="1" thickBot="1" x14ac:dyDescent="0.3">
      <c r="A10" s="173" t="s">
        <v>12</v>
      </c>
      <c r="B10" s="66" t="s">
        <v>54</v>
      </c>
      <c r="C10" s="67" t="s">
        <v>36</v>
      </c>
      <c r="D10" s="68">
        <v>42706</v>
      </c>
      <c r="E10" s="173"/>
      <c r="F10" s="173"/>
      <c r="G10" s="173"/>
      <c r="H10" s="150" t="s">
        <v>65</v>
      </c>
      <c r="I10" s="151" t="s">
        <v>36</v>
      </c>
      <c r="J10" s="152">
        <v>42741</v>
      </c>
      <c r="K10" s="173"/>
      <c r="L10" s="173"/>
      <c r="M10" s="173"/>
      <c r="N10" s="98" t="s">
        <v>67</v>
      </c>
      <c r="O10" s="99" t="s">
        <v>35</v>
      </c>
      <c r="P10" s="154">
        <v>42769</v>
      </c>
      <c r="Q10" s="143" t="s">
        <v>66</v>
      </c>
      <c r="R10" s="143" t="s">
        <v>36</v>
      </c>
      <c r="S10" s="144">
        <v>42769</v>
      </c>
      <c r="T10" s="162">
        <f>SUM(U10:U16)</f>
        <v>10</v>
      </c>
      <c r="U10" s="39">
        <f t="shared" si="0"/>
        <v>4</v>
      </c>
    </row>
    <row r="11" spans="1:24" s="14" customFormat="1" ht="24" customHeight="1" thickBot="1" x14ac:dyDescent="0.3">
      <c r="A11" s="174"/>
      <c r="B11" s="31"/>
      <c r="C11" s="31"/>
      <c r="D11" s="32"/>
      <c r="E11" s="174"/>
      <c r="F11" s="174"/>
      <c r="G11" s="174"/>
      <c r="H11" s="55" t="s">
        <v>72</v>
      </c>
      <c r="I11" s="55" t="s">
        <v>35</v>
      </c>
      <c r="J11" s="61">
        <v>42881</v>
      </c>
      <c r="K11" s="174"/>
      <c r="L11" s="174"/>
      <c r="M11" s="174"/>
      <c r="N11" s="99" t="s">
        <v>68</v>
      </c>
      <c r="O11" s="99" t="s">
        <v>35</v>
      </c>
      <c r="P11" s="101">
        <v>42818</v>
      </c>
      <c r="Q11" s="158"/>
      <c r="R11" s="41"/>
      <c r="S11" s="159"/>
      <c r="T11" s="171"/>
      <c r="U11" s="39">
        <f t="shared" si="0"/>
        <v>2</v>
      </c>
    </row>
    <row r="12" spans="1:24" s="14" customFormat="1" ht="24" customHeight="1" thickBot="1" x14ac:dyDescent="0.3">
      <c r="A12" s="174"/>
      <c r="B12" s="31"/>
      <c r="C12" s="31"/>
      <c r="D12" s="32"/>
      <c r="E12" s="174"/>
      <c r="F12" s="174"/>
      <c r="G12" s="174"/>
      <c r="H12" s="31" t="s">
        <v>77</v>
      </c>
      <c r="I12" s="31" t="s">
        <v>35</v>
      </c>
      <c r="J12" s="31"/>
      <c r="K12" s="174"/>
      <c r="L12" s="174"/>
      <c r="M12" s="174"/>
      <c r="N12" s="99" t="s">
        <v>69</v>
      </c>
      <c r="O12" s="99" t="s">
        <v>35</v>
      </c>
      <c r="P12" s="101">
        <v>42832</v>
      </c>
      <c r="Q12" s="142"/>
      <c r="S12" s="142"/>
      <c r="T12" s="172"/>
      <c r="U12" s="39">
        <f t="shared" si="0"/>
        <v>1</v>
      </c>
    </row>
    <row r="13" spans="1:24" s="14" customFormat="1" ht="24" customHeight="1" thickBot="1" x14ac:dyDescent="0.3">
      <c r="A13" s="174"/>
      <c r="B13" s="31"/>
      <c r="C13" s="31"/>
      <c r="D13" s="32"/>
      <c r="E13" s="174"/>
      <c r="F13" s="174"/>
      <c r="G13" s="174"/>
      <c r="H13" s="138"/>
      <c r="I13" s="138"/>
      <c r="J13" s="138"/>
      <c r="K13" s="174"/>
      <c r="L13" s="174"/>
      <c r="M13" s="174"/>
      <c r="N13" s="99" t="s">
        <v>71</v>
      </c>
      <c r="O13" s="99" t="s">
        <v>35</v>
      </c>
      <c r="P13" s="101">
        <v>42790</v>
      </c>
      <c r="Q13" s="23"/>
      <c r="R13" s="87"/>
      <c r="S13" s="65"/>
      <c r="T13" s="172"/>
      <c r="U13" s="39">
        <f t="shared" si="0"/>
        <v>1</v>
      </c>
    </row>
    <row r="14" spans="1:24" s="14" customFormat="1" ht="24" customHeight="1" thickBot="1" x14ac:dyDescent="0.3">
      <c r="A14" s="174"/>
      <c r="B14" s="31"/>
      <c r="C14" s="31"/>
      <c r="D14" s="32"/>
      <c r="E14" s="174"/>
      <c r="F14" s="174"/>
      <c r="G14" s="174"/>
      <c r="H14" s="31"/>
      <c r="I14" s="31"/>
      <c r="J14" s="31"/>
      <c r="K14" s="174"/>
      <c r="L14" s="174"/>
      <c r="M14" s="174"/>
      <c r="N14" s="99" t="s">
        <v>75</v>
      </c>
      <c r="O14" s="99" t="s">
        <v>35</v>
      </c>
      <c r="P14" s="101">
        <v>42895</v>
      </c>
      <c r="Q14" s="24"/>
      <c r="R14" s="24"/>
      <c r="S14" s="88"/>
      <c r="T14" s="172"/>
      <c r="U14" s="39">
        <f t="shared" si="0"/>
        <v>1</v>
      </c>
    </row>
    <row r="15" spans="1:24" s="14" customFormat="1" ht="24" customHeight="1" thickBot="1" x14ac:dyDescent="0.3">
      <c r="A15" s="174"/>
      <c r="B15" s="31"/>
      <c r="C15" s="31"/>
      <c r="D15" s="32"/>
      <c r="E15" s="174"/>
      <c r="F15" s="174"/>
      <c r="G15" s="174"/>
      <c r="H15" s="157"/>
      <c r="I15" s="157"/>
      <c r="J15" s="157"/>
      <c r="K15" s="174"/>
      <c r="L15" s="174"/>
      <c r="M15" s="174"/>
      <c r="N15" s="99" t="s">
        <v>76</v>
      </c>
      <c r="O15" s="99" t="s">
        <v>35</v>
      </c>
      <c r="P15" s="101">
        <v>42895</v>
      </c>
      <c r="Q15" s="24"/>
      <c r="R15" s="24"/>
      <c r="S15" s="88"/>
      <c r="T15" s="172"/>
      <c r="U15" s="39">
        <f t="shared" si="0"/>
        <v>1</v>
      </c>
    </row>
    <row r="16" spans="1:24" s="14" customFormat="1" ht="24" customHeight="1" thickBot="1" x14ac:dyDescent="0.3">
      <c r="A16" s="174"/>
      <c r="B16" s="31"/>
      <c r="C16" s="31"/>
      <c r="D16" s="32"/>
      <c r="E16" s="174"/>
      <c r="F16" s="174"/>
      <c r="G16" s="174"/>
      <c r="H16" s="31"/>
      <c r="I16" s="31"/>
      <c r="J16" s="31"/>
      <c r="K16" s="174"/>
      <c r="L16" s="174"/>
      <c r="M16" s="174"/>
      <c r="N16" s="99"/>
      <c r="O16" s="99"/>
      <c r="P16" s="101"/>
      <c r="Q16" s="41"/>
      <c r="R16" s="41"/>
      <c r="S16" s="41"/>
      <c r="T16" s="172"/>
      <c r="U16" s="39">
        <f t="shared" si="0"/>
        <v>0</v>
      </c>
    </row>
    <row r="17" spans="1:22" s="14" customFormat="1" ht="24" customHeight="1" thickBot="1" x14ac:dyDescent="0.3">
      <c r="A17" s="93" t="s">
        <v>46</v>
      </c>
      <c r="B17" s="127"/>
      <c r="C17" s="67"/>
      <c r="D17" s="128"/>
      <c r="E17" s="127"/>
      <c r="F17" s="67"/>
      <c r="G17" s="128"/>
      <c r="H17" s="127"/>
      <c r="I17" s="67"/>
      <c r="J17" s="128"/>
      <c r="K17" s="127"/>
      <c r="L17" s="67"/>
      <c r="M17" s="128"/>
      <c r="N17" s="99" t="s">
        <v>70</v>
      </c>
      <c r="O17" s="99" t="s">
        <v>35</v>
      </c>
      <c r="P17" s="101">
        <v>42846</v>
      </c>
      <c r="Q17" s="127"/>
      <c r="R17" s="67"/>
      <c r="S17" s="128"/>
      <c r="T17" s="162">
        <f>U17:U18</f>
        <v>1</v>
      </c>
      <c r="U17" s="39">
        <f t="shared" si="0"/>
        <v>1</v>
      </c>
    </row>
    <row r="18" spans="1:22" s="14" customFormat="1" ht="24" customHeight="1" thickBot="1" x14ac:dyDescent="0.3">
      <c r="A18" s="130"/>
      <c r="B18" s="131"/>
      <c r="C18" s="133"/>
      <c r="D18" s="132"/>
      <c r="E18" s="131"/>
      <c r="F18" s="133"/>
      <c r="G18" s="132"/>
      <c r="H18" s="131"/>
      <c r="I18" s="133"/>
      <c r="J18" s="132"/>
      <c r="K18" s="131"/>
      <c r="L18" s="133"/>
      <c r="M18" s="132"/>
      <c r="N18" s="131"/>
      <c r="O18" s="133"/>
      <c r="P18" s="132"/>
      <c r="Q18" s="131"/>
      <c r="R18" s="133"/>
      <c r="S18" s="132"/>
      <c r="T18" s="163"/>
      <c r="U18" s="39">
        <f t="shared" si="0"/>
        <v>0</v>
      </c>
    </row>
    <row r="19" spans="1:22" s="14" customFormat="1" ht="24" customHeight="1" thickBot="1" x14ac:dyDescent="0.3">
      <c r="A19" s="21" t="s">
        <v>13</v>
      </c>
      <c r="B19" s="178">
        <f>B20</f>
        <v>2</v>
      </c>
      <c r="C19" s="179"/>
      <c r="D19" s="180"/>
      <c r="E19" s="168">
        <f>E20</f>
        <v>0</v>
      </c>
      <c r="F19" s="169"/>
      <c r="G19" s="170"/>
      <c r="H19" s="168">
        <f>H20</f>
        <v>3</v>
      </c>
      <c r="I19" s="169"/>
      <c r="J19" s="170"/>
      <c r="K19" s="168">
        <f>K20</f>
        <v>0</v>
      </c>
      <c r="L19" s="169"/>
      <c r="M19" s="170"/>
      <c r="N19" s="168">
        <f>N20</f>
        <v>7</v>
      </c>
      <c r="O19" s="169"/>
      <c r="P19" s="170"/>
      <c r="Q19" s="168">
        <f>COUNTIF(Q6:Q18,"*")</f>
        <v>1</v>
      </c>
      <c r="R19" s="169"/>
      <c r="S19" s="170"/>
      <c r="T19" s="13">
        <f>SUM(T6:T17)</f>
        <v>13</v>
      </c>
      <c r="V19" s="14">
        <f>SUM(U6:U18)</f>
        <v>13</v>
      </c>
    </row>
    <row r="20" spans="1:22" s="14" customFormat="1" ht="18.75" hidden="1" x14ac:dyDescent="0.3">
      <c r="A20" s="30"/>
      <c r="B20" s="39">
        <f>COUNTIF(B6:B17,"*")</f>
        <v>2</v>
      </c>
      <c r="C20" s="30"/>
      <c r="D20" s="22"/>
      <c r="E20" s="39">
        <f>COUNTIF(E6:E16,"*")</f>
        <v>0</v>
      </c>
      <c r="F20" s="22"/>
      <c r="G20" s="22"/>
      <c r="H20" s="39">
        <f>COUNTIF(H6:H17,"*")</f>
        <v>3</v>
      </c>
      <c r="I20" s="22"/>
      <c r="J20" s="22"/>
      <c r="K20" s="39">
        <f>COUNTIF(K6:K17,"*")</f>
        <v>0</v>
      </c>
      <c r="L20" s="22"/>
      <c r="M20" s="22"/>
      <c r="N20" s="39">
        <f>COUNTIF(N6:N16,"*")</f>
        <v>7</v>
      </c>
      <c r="O20" s="22"/>
      <c r="P20" s="22"/>
      <c r="Q20" s="39">
        <f>COUNTIF(Q6:Q17,"*")</f>
        <v>1</v>
      </c>
      <c r="R20" s="50"/>
      <c r="S20" s="50"/>
      <c r="T20" s="22">
        <f>SUM(B20:S20)</f>
        <v>13</v>
      </c>
    </row>
    <row r="21" spans="1:22" s="14" customFormat="1" ht="15" customHeight="1" x14ac:dyDescent="0.3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T21" s="50"/>
    </row>
    <row r="22" spans="1:22" s="14" customFormat="1" ht="19.5" thickBot="1" x14ac:dyDescent="0.35">
      <c r="A22" s="23"/>
    </row>
    <row r="23" spans="1:22" s="14" customFormat="1" ht="20" thickBot="1" x14ac:dyDescent="0.3">
      <c r="A23" s="13"/>
      <c r="B23" s="168" t="s">
        <v>0</v>
      </c>
      <c r="C23" s="169"/>
      <c r="D23" s="170"/>
      <c r="E23" s="168" t="s">
        <v>1</v>
      </c>
      <c r="F23" s="169"/>
      <c r="G23" s="170"/>
      <c r="H23" s="168" t="s">
        <v>2</v>
      </c>
      <c r="I23" s="169"/>
      <c r="J23" s="170"/>
      <c r="K23" s="168" t="s">
        <v>3</v>
      </c>
      <c r="L23" s="169"/>
      <c r="M23" s="170"/>
      <c r="N23" s="168" t="s">
        <v>4</v>
      </c>
      <c r="O23" s="169"/>
      <c r="P23" s="170"/>
      <c r="Q23" s="168" t="s">
        <v>5</v>
      </c>
      <c r="R23" s="169"/>
      <c r="S23" s="170"/>
      <c r="T23" s="79" t="s">
        <v>6</v>
      </c>
    </row>
    <row r="24" spans="1:22" s="14" customFormat="1" ht="37" thickBot="1" x14ac:dyDescent="0.3">
      <c r="A24" s="81" t="s">
        <v>7</v>
      </c>
      <c r="B24" s="165">
        <v>195976</v>
      </c>
      <c r="C24" s="166"/>
      <c r="D24" s="167"/>
      <c r="E24" s="165">
        <v>67292</v>
      </c>
      <c r="F24" s="166"/>
      <c r="G24" s="167"/>
      <c r="H24" s="165">
        <v>56853</v>
      </c>
      <c r="I24" s="166"/>
      <c r="J24" s="167"/>
      <c r="K24" s="165">
        <v>77062</v>
      </c>
      <c r="L24" s="166"/>
      <c r="M24" s="167"/>
      <c r="N24" s="165">
        <v>23583</v>
      </c>
      <c r="O24" s="166"/>
      <c r="P24" s="167"/>
      <c r="Q24" s="165">
        <v>397183</v>
      </c>
      <c r="R24" s="166"/>
      <c r="S24" s="167"/>
      <c r="T24" s="15">
        <v>949113</v>
      </c>
    </row>
    <row r="25" spans="1:22" s="14" customFormat="1" ht="37" thickBot="1" x14ac:dyDescent="0.3">
      <c r="A25" s="81"/>
      <c r="B25" s="16" t="s">
        <v>14</v>
      </c>
      <c r="C25" s="16" t="s">
        <v>34</v>
      </c>
      <c r="D25" s="16" t="s">
        <v>16</v>
      </c>
      <c r="E25" s="16" t="s">
        <v>14</v>
      </c>
      <c r="F25" s="16" t="s">
        <v>34</v>
      </c>
      <c r="G25" s="16" t="s">
        <v>16</v>
      </c>
      <c r="H25" s="16" t="s">
        <v>14</v>
      </c>
      <c r="I25" s="16" t="s">
        <v>34</v>
      </c>
      <c r="J25" s="16" t="s">
        <v>16</v>
      </c>
      <c r="K25" s="62" t="s">
        <v>14</v>
      </c>
      <c r="L25" s="62" t="s">
        <v>34</v>
      </c>
      <c r="M25" s="62" t="s">
        <v>16</v>
      </c>
      <c r="N25" s="16" t="s">
        <v>14</v>
      </c>
      <c r="O25" s="16" t="s">
        <v>34</v>
      </c>
      <c r="P25" s="16" t="s">
        <v>16</v>
      </c>
      <c r="Q25" s="16" t="s">
        <v>14</v>
      </c>
      <c r="R25" s="16" t="s">
        <v>34</v>
      </c>
      <c r="S25" s="16" t="s">
        <v>16</v>
      </c>
      <c r="T25" s="15"/>
      <c r="U25" s="29"/>
    </row>
    <row r="26" spans="1:22" s="14" customFormat="1" ht="24" customHeight="1" thickBot="1" x14ac:dyDescent="0.3">
      <c r="A26" s="181" t="s">
        <v>17</v>
      </c>
      <c r="B26" s="173"/>
      <c r="C26" s="173"/>
      <c r="D26" s="198"/>
      <c r="E26" s="173"/>
      <c r="F26" s="173"/>
      <c r="G26" s="198"/>
      <c r="H26" s="173" t="s">
        <v>72</v>
      </c>
      <c r="I26" s="173" t="s">
        <v>35</v>
      </c>
      <c r="J26" s="198">
        <v>42881</v>
      </c>
      <c r="K26" s="173"/>
      <c r="L26" s="173"/>
      <c r="M26" s="198"/>
      <c r="N26" s="99" t="s">
        <v>69</v>
      </c>
      <c r="O26" s="99" t="s">
        <v>35</v>
      </c>
      <c r="P26" s="101">
        <v>42832</v>
      </c>
      <c r="Q26" s="99"/>
      <c r="R26" s="99"/>
      <c r="S26" s="101"/>
      <c r="T26" s="195">
        <f>SUM(U26:U29)</f>
        <v>4</v>
      </c>
      <c r="U26" s="39">
        <v>2</v>
      </c>
    </row>
    <row r="27" spans="1:22" s="14" customFormat="1" ht="24" customHeight="1" thickBot="1" x14ac:dyDescent="0.3">
      <c r="A27" s="182"/>
      <c r="B27" s="174"/>
      <c r="C27" s="174"/>
      <c r="D27" s="199"/>
      <c r="E27" s="174"/>
      <c r="F27" s="174"/>
      <c r="G27" s="199"/>
      <c r="H27" s="174"/>
      <c r="I27" s="174"/>
      <c r="J27" s="199"/>
      <c r="K27" s="174"/>
      <c r="L27" s="174"/>
      <c r="M27" s="199"/>
      <c r="N27" s="99" t="s">
        <v>73</v>
      </c>
      <c r="O27" s="99" t="s">
        <v>35</v>
      </c>
      <c r="P27" s="101">
        <v>42888</v>
      </c>
      <c r="Q27" s="136"/>
      <c r="R27" s="31"/>
      <c r="S27" s="40"/>
      <c r="T27" s="196"/>
      <c r="U27" s="39">
        <v>1</v>
      </c>
    </row>
    <row r="28" spans="1:22" s="14" customFormat="1" ht="24" customHeight="1" thickBot="1" x14ac:dyDescent="0.3">
      <c r="A28" s="182"/>
      <c r="B28" s="174"/>
      <c r="C28" s="174"/>
      <c r="D28" s="199"/>
      <c r="E28" s="174"/>
      <c r="F28" s="174"/>
      <c r="G28" s="199"/>
      <c r="H28" s="174"/>
      <c r="I28" s="174"/>
      <c r="J28" s="199"/>
      <c r="K28" s="174"/>
      <c r="L28" s="174"/>
      <c r="M28" s="199"/>
      <c r="N28" s="99" t="s">
        <v>70</v>
      </c>
      <c r="O28" s="99" t="s">
        <v>35</v>
      </c>
      <c r="P28" s="101">
        <v>42846</v>
      </c>
      <c r="Q28" s="85"/>
      <c r="R28" s="55"/>
      <c r="S28" s="86"/>
      <c r="T28" s="196"/>
      <c r="U28" s="39">
        <v>1</v>
      </c>
    </row>
    <row r="29" spans="1:22" s="14" customFormat="1" ht="24" customHeight="1" thickBot="1" x14ac:dyDescent="0.3">
      <c r="A29" s="182"/>
      <c r="B29" s="174"/>
      <c r="C29" s="174"/>
      <c r="D29" s="199"/>
      <c r="E29" s="174"/>
      <c r="F29" s="174"/>
      <c r="G29" s="199"/>
      <c r="H29" s="174"/>
      <c r="I29" s="174"/>
      <c r="J29" s="199"/>
      <c r="K29" s="174"/>
      <c r="L29" s="174"/>
      <c r="M29" s="199"/>
      <c r="N29" s="99" t="s">
        <v>74</v>
      </c>
      <c r="O29" s="99" t="s">
        <v>38</v>
      </c>
      <c r="P29" s="101">
        <v>42888</v>
      </c>
      <c r="Q29" s="85"/>
      <c r="R29" s="55"/>
      <c r="S29" s="86"/>
      <c r="T29" s="196"/>
      <c r="U29" s="39">
        <v>0</v>
      </c>
    </row>
    <row r="30" spans="1:22" s="14" customFormat="1" ht="23" customHeight="1" thickBot="1" x14ac:dyDescent="0.3">
      <c r="A30" s="90" t="s">
        <v>18</v>
      </c>
      <c r="B30" s="66" t="s">
        <v>54</v>
      </c>
      <c r="C30" s="67" t="s">
        <v>36</v>
      </c>
      <c r="D30" s="68">
        <v>42706</v>
      </c>
      <c r="E30" s="89"/>
      <c r="F30" s="89"/>
      <c r="G30" s="91"/>
      <c r="H30" s="124" t="s">
        <v>65</v>
      </c>
      <c r="I30" s="125" t="s">
        <v>36</v>
      </c>
      <c r="J30" s="126">
        <v>42741</v>
      </c>
      <c r="K30" s="95"/>
      <c r="L30" s="89"/>
      <c r="M30" s="91"/>
      <c r="N30" s="31" t="s">
        <v>55</v>
      </c>
      <c r="O30" s="81" t="s">
        <v>35</v>
      </c>
      <c r="P30" s="83">
        <v>42706</v>
      </c>
      <c r="Q30" s="31"/>
      <c r="R30" s="31"/>
      <c r="S30" s="32"/>
      <c r="T30" s="195">
        <f>SUM(U30:U33)</f>
        <v>7</v>
      </c>
      <c r="U30" s="39">
        <v>3</v>
      </c>
    </row>
    <row r="31" spans="1:22" s="14" customFormat="1" ht="23" customHeight="1" thickBot="1" x14ac:dyDescent="0.3">
      <c r="A31" s="135"/>
      <c r="B31" s="66"/>
      <c r="C31" s="67"/>
      <c r="D31" s="68"/>
      <c r="E31" s="73"/>
      <c r="F31" s="134"/>
      <c r="G31" s="129"/>
      <c r="H31" s="41"/>
      <c r="I31" s="41"/>
      <c r="J31" s="41"/>
      <c r="K31" s="95"/>
      <c r="L31" s="134"/>
      <c r="M31" s="137"/>
      <c r="N31" s="98" t="s">
        <v>67</v>
      </c>
      <c r="O31" s="99" t="s">
        <v>35</v>
      </c>
      <c r="P31" s="100">
        <v>42769</v>
      </c>
      <c r="Q31" s="41"/>
      <c r="R31" s="41"/>
      <c r="S31" s="41"/>
      <c r="T31" s="196"/>
      <c r="U31" s="39">
        <v>1</v>
      </c>
    </row>
    <row r="32" spans="1:22" s="14" customFormat="1" ht="23" customHeight="1" thickBot="1" x14ac:dyDescent="0.3">
      <c r="A32" s="141"/>
      <c r="B32" s="66"/>
      <c r="C32" s="67"/>
      <c r="D32" s="68"/>
      <c r="E32" s="73"/>
      <c r="F32" s="139"/>
      <c r="G32" s="129"/>
      <c r="H32" s="41"/>
      <c r="I32" s="41"/>
      <c r="J32" s="41"/>
      <c r="K32" s="95"/>
      <c r="L32" s="139"/>
      <c r="M32" s="140"/>
      <c r="N32" s="99" t="s">
        <v>68</v>
      </c>
      <c r="O32" s="99" t="s">
        <v>35</v>
      </c>
      <c r="P32" s="101">
        <v>42818</v>
      </c>
      <c r="Q32" s="41"/>
      <c r="R32" s="41"/>
      <c r="S32" s="41"/>
      <c r="T32" s="196"/>
      <c r="U32" s="39">
        <v>1</v>
      </c>
    </row>
    <row r="33" spans="1:21" s="14" customFormat="1" ht="23" customHeight="1" thickBot="1" x14ac:dyDescent="0.3">
      <c r="A33" s="135"/>
      <c r="B33" s="66"/>
      <c r="C33" s="67"/>
      <c r="D33" s="68"/>
      <c r="E33" s="73"/>
      <c r="F33" s="134"/>
      <c r="G33" s="129"/>
      <c r="H33" s="41"/>
      <c r="I33" s="41"/>
      <c r="J33" s="41"/>
      <c r="K33" s="95"/>
      <c r="L33" s="134"/>
      <c r="M33" s="137"/>
      <c r="N33" s="99" t="s">
        <v>71</v>
      </c>
      <c r="O33" s="99" t="s">
        <v>35</v>
      </c>
      <c r="P33" s="101">
        <v>42790</v>
      </c>
      <c r="Q33" s="31" t="s">
        <v>66</v>
      </c>
      <c r="R33" s="31" t="s">
        <v>35</v>
      </c>
      <c r="S33" s="32">
        <v>42769</v>
      </c>
      <c r="T33" s="197"/>
      <c r="U33" s="39">
        <v>2</v>
      </c>
    </row>
    <row r="34" spans="1:21" s="14" customFormat="1" ht="23" customHeight="1" thickBot="1" x14ac:dyDescent="0.3">
      <c r="A34" s="90" t="s">
        <v>19</v>
      </c>
      <c r="B34" s="66" t="s">
        <v>64</v>
      </c>
      <c r="C34" s="67" t="s">
        <v>36</v>
      </c>
      <c r="D34" s="68">
        <v>42580</v>
      </c>
      <c r="E34" s="93"/>
      <c r="F34" s="31"/>
      <c r="G34" s="94"/>
      <c r="H34" s="31"/>
      <c r="I34" s="31"/>
      <c r="J34" s="32"/>
      <c r="K34" s="31"/>
      <c r="L34" s="31"/>
      <c r="M34" s="32"/>
      <c r="N34" s="41"/>
      <c r="O34" s="41"/>
      <c r="P34" s="41"/>
      <c r="Q34" s="41"/>
      <c r="R34" s="41"/>
      <c r="S34" s="41"/>
      <c r="T34" s="96">
        <f>SUM(U34:U34)</f>
        <v>1</v>
      </c>
      <c r="U34" s="39">
        <v>1</v>
      </c>
    </row>
    <row r="35" spans="1:21" s="14" customFormat="1" ht="23" customHeight="1" thickBot="1" x14ac:dyDescent="0.3">
      <c r="A35" s="24" t="s">
        <v>20</v>
      </c>
      <c r="B35" s="31"/>
      <c r="C35" s="31"/>
      <c r="D35" s="31"/>
      <c r="E35" s="80"/>
      <c r="F35" s="80"/>
      <c r="G35" s="80"/>
      <c r="H35" s="81"/>
      <c r="I35" s="81"/>
      <c r="J35" s="83"/>
      <c r="K35" s="80"/>
      <c r="L35" s="80"/>
      <c r="M35" s="82"/>
      <c r="N35" s="41"/>
      <c r="O35" s="41"/>
      <c r="P35" s="41"/>
      <c r="Q35" s="31"/>
      <c r="R35" s="31"/>
      <c r="S35" s="31"/>
      <c r="T35" s="13">
        <f>U35</f>
        <v>0</v>
      </c>
      <c r="U35" s="39">
        <v>0</v>
      </c>
    </row>
    <row r="36" spans="1:21" s="14" customFormat="1" ht="24" customHeight="1" thickBot="1" x14ac:dyDescent="0.3">
      <c r="A36" s="25" t="s">
        <v>13</v>
      </c>
      <c r="B36" s="168">
        <f>B37</f>
        <v>2</v>
      </c>
      <c r="C36" s="169"/>
      <c r="D36" s="170"/>
      <c r="E36" s="168">
        <f>E37</f>
        <v>0</v>
      </c>
      <c r="F36" s="169"/>
      <c r="G36" s="170"/>
      <c r="H36" s="168">
        <f>H37</f>
        <v>1</v>
      </c>
      <c r="I36" s="169"/>
      <c r="J36" s="170"/>
      <c r="K36" s="168">
        <f>K37</f>
        <v>0</v>
      </c>
      <c r="L36" s="169"/>
      <c r="M36" s="170"/>
      <c r="N36" s="168">
        <f>COUNTIF(N26:N34,"*")</f>
        <v>8</v>
      </c>
      <c r="O36" s="169"/>
      <c r="P36" s="170"/>
      <c r="Q36" s="168">
        <f>Q37</f>
        <v>1</v>
      </c>
      <c r="R36" s="169"/>
      <c r="S36" s="170"/>
      <c r="T36" s="19">
        <f>SUM(U26:U36)</f>
        <v>12</v>
      </c>
    </row>
    <row r="37" spans="1:21" ht="18.75" hidden="1" x14ac:dyDescent="0.3">
      <c r="B37" s="29">
        <f>COUNTIF(B26:B35,"*")</f>
        <v>2</v>
      </c>
      <c r="C37" s="30"/>
      <c r="D37" s="22"/>
      <c r="E37" s="39">
        <f>COUNTIF(E26:E35,"*")</f>
        <v>0</v>
      </c>
      <c r="F37" s="22"/>
      <c r="G37" s="22"/>
      <c r="H37" s="39">
        <f>COUNTIF(H27:H35,"*")</f>
        <v>1</v>
      </c>
      <c r="I37" s="22"/>
      <c r="J37" s="22"/>
      <c r="K37" s="39">
        <f>COUNTIF(K26:K35,"*")</f>
        <v>0</v>
      </c>
      <c r="L37" s="22"/>
      <c r="M37" s="22"/>
      <c r="N37" s="2"/>
      <c r="O37" s="2"/>
      <c r="P37" s="2"/>
      <c r="Q37" s="39">
        <f>COUNTIF(Q26:Q35,"*")</f>
        <v>1</v>
      </c>
      <c r="T37">
        <f>SUM(B37:S37)</f>
        <v>4</v>
      </c>
    </row>
    <row r="38" spans="1:21" ht="19" x14ac:dyDescent="0.25">
      <c r="A38" s="3" t="s">
        <v>47</v>
      </c>
      <c r="B38" s="51"/>
      <c r="C38" s="52"/>
      <c r="D38" s="22"/>
      <c r="E38" s="51"/>
      <c r="F38" s="22"/>
      <c r="G38" s="22"/>
      <c r="H38" s="51"/>
      <c r="I38" s="22"/>
      <c r="J38" s="22"/>
      <c r="K38" s="51"/>
      <c r="L38" s="22"/>
      <c r="M38" s="22"/>
      <c r="N38" s="2"/>
      <c r="O38" s="2"/>
      <c r="P38" s="2"/>
    </row>
    <row r="39" spans="1:21" ht="17" thickBot="1" x14ac:dyDescent="0.25">
      <c r="A39" s="3"/>
      <c r="K39" s="2"/>
      <c r="N39" s="2"/>
      <c r="O39" s="2"/>
      <c r="P39" s="2"/>
    </row>
    <row r="40" spans="1:21" ht="17" thickBot="1" x14ac:dyDescent="0.25">
      <c r="K40" s="2"/>
      <c r="M40" s="2"/>
      <c r="N40" s="186" t="s">
        <v>4</v>
      </c>
      <c r="O40" s="187"/>
      <c r="P40" s="188"/>
    </row>
    <row r="41" spans="1:21" ht="25" customHeight="1" thickBot="1" x14ac:dyDescent="0.25">
      <c r="A41" s="4"/>
      <c r="B41" s="186" t="s">
        <v>0</v>
      </c>
      <c r="C41" s="187"/>
      <c r="D41" s="188"/>
      <c r="E41" s="186" t="s">
        <v>1</v>
      </c>
      <c r="F41" s="187"/>
      <c r="G41" s="188"/>
      <c r="H41" s="186" t="s">
        <v>2</v>
      </c>
      <c r="I41" s="187"/>
      <c r="J41" s="188"/>
      <c r="K41" s="186" t="s">
        <v>3</v>
      </c>
      <c r="L41" s="187"/>
      <c r="M41" s="188"/>
      <c r="N41" s="183">
        <v>23583</v>
      </c>
      <c r="O41" s="184"/>
      <c r="P41" s="185"/>
      <c r="Q41" s="186" t="s">
        <v>5</v>
      </c>
      <c r="R41" s="187"/>
      <c r="S41" s="188"/>
      <c r="T41" s="5" t="s">
        <v>6</v>
      </c>
    </row>
    <row r="42" spans="1:21" ht="33" thickBot="1" x14ac:dyDescent="0.25">
      <c r="A42" s="6" t="s">
        <v>7</v>
      </c>
      <c r="B42" s="183">
        <v>195976</v>
      </c>
      <c r="C42" s="184"/>
      <c r="D42" s="185"/>
      <c r="E42" s="183">
        <v>67292</v>
      </c>
      <c r="F42" s="184"/>
      <c r="G42" s="185"/>
      <c r="H42" s="183">
        <v>56853</v>
      </c>
      <c r="I42" s="184"/>
      <c r="J42" s="185"/>
      <c r="K42" s="183">
        <v>77062</v>
      </c>
      <c r="L42" s="184"/>
      <c r="M42" s="185"/>
      <c r="N42" s="8" t="s">
        <v>14</v>
      </c>
      <c r="O42" s="8" t="s">
        <v>15</v>
      </c>
      <c r="P42" s="8" t="s">
        <v>16</v>
      </c>
      <c r="Q42" s="183">
        <v>397183</v>
      </c>
      <c r="R42" s="184"/>
      <c r="S42" s="185"/>
      <c r="T42" s="7">
        <v>949113</v>
      </c>
    </row>
    <row r="43" spans="1:21" ht="17" thickBot="1" x14ac:dyDescent="0.25">
      <c r="A43" s="6"/>
      <c r="B43" s="8" t="s">
        <v>14</v>
      </c>
      <c r="C43" s="8" t="s">
        <v>15</v>
      </c>
      <c r="D43" s="8" t="s">
        <v>16</v>
      </c>
      <c r="E43" s="8" t="s">
        <v>14</v>
      </c>
      <c r="F43" s="8" t="s">
        <v>15</v>
      </c>
      <c r="G43" s="8" t="s">
        <v>16</v>
      </c>
      <c r="H43" s="8" t="s">
        <v>14</v>
      </c>
      <c r="I43" s="8" t="s">
        <v>15</v>
      </c>
      <c r="J43" s="8" t="s">
        <v>16</v>
      </c>
      <c r="K43" s="8" t="s">
        <v>14</v>
      </c>
      <c r="L43" s="8" t="s">
        <v>15</v>
      </c>
      <c r="M43" s="8" t="s">
        <v>16</v>
      </c>
      <c r="N43" s="11" t="s">
        <v>23</v>
      </c>
      <c r="O43" s="11"/>
      <c r="P43" s="11">
        <v>42144</v>
      </c>
      <c r="Q43" s="8" t="s">
        <v>14</v>
      </c>
      <c r="R43" s="8" t="s">
        <v>15</v>
      </c>
      <c r="S43" s="8" t="s">
        <v>16</v>
      </c>
      <c r="T43" s="7"/>
    </row>
    <row r="44" spans="1:21" ht="16" customHeight="1" thickBot="1" x14ac:dyDescent="0.25">
      <c r="A44" s="175" t="s">
        <v>21</v>
      </c>
      <c r="B44" s="33" t="s">
        <v>22</v>
      </c>
      <c r="C44" s="33"/>
      <c r="D44" s="56">
        <v>42079</v>
      </c>
      <c r="E44" s="175"/>
      <c r="F44" s="175"/>
      <c r="G44" s="175"/>
      <c r="H44" s="53" t="s">
        <v>42</v>
      </c>
      <c r="I44" s="53" t="s">
        <v>38</v>
      </c>
      <c r="J44" s="54">
        <v>42412</v>
      </c>
      <c r="K44" s="175" t="s">
        <v>32</v>
      </c>
      <c r="L44" s="175"/>
      <c r="M44" s="192">
        <v>42272</v>
      </c>
      <c r="N44" s="27" t="s">
        <v>28</v>
      </c>
      <c r="O44" s="27"/>
      <c r="P44" s="11">
        <v>42199</v>
      </c>
      <c r="Q44" s="42" t="s">
        <v>33</v>
      </c>
      <c r="R44" s="42" t="s">
        <v>36</v>
      </c>
      <c r="S44" s="43">
        <v>42258</v>
      </c>
      <c r="T44" s="189"/>
    </row>
    <row r="45" spans="1:21" s="26" customFormat="1" ht="16" customHeight="1" thickBot="1" x14ac:dyDescent="0.25">
      <c r="A45" s="176"/>
      <c r="B45" s="31" t="s">
        <v>39</v>
      </c>
      <c r="C45" s="31" t="s">
        <v>38</v>
      </c>
      <c r="D45" s="32">
        <v>42722</v>
      </c>
      <c r="E45" s="176"/>
      <c r="F45" s="176"/>
      <c r="G45" s="176"/>
      <c r="H45" s="31" t="s">
        <v>45</v>
      </c>
      <c r="I45" s="31" t="s">
        <v>35</v>
      </c>
      <c r="J45" s="32">
        <v>42398</v>
      </c>
      <c r="K45" s="176"/>
      <c r="L45" s="176"/>
      <c r="M45" s="193"/>
      <c r="N45" s="27"/>
      <c r="O45" s="27"/>
      <c r="P45" s="11"/>
      <c r="Q45" s="48" t="s">
        <v>40</v>
      </c>
      <c r="R45" s="48" t="s">
        <v>38</v>
      </c>
      <c r="S45" s="49">
        <v>42318</v>
      </c>
      <c r="T45" s="190"/>
    </row>
    <row r="46" spans="1:21" s="26" customFormat="1" ht="16" customHeight="1" thickBot="1" x14ac:dyDescent="0.3">
      <c r="A46" s="176"/>
      <c r="B46" s="23" t="s">
        <v>51</v>
      </c>
      <c r="C46" s="24" t="s">
        <v>35</v>
      </c>
      <c r="D46" s="65">
        <v>42531</v>
      </c>
      <c r="E46" s="176"/>
      <c r="F46" s="176"/>
      <c r="G46" s="176"/>
      <c r="H46" s="71" t="s">
        <v>52</v>
      </c>
      <c r="I46" s="71" t="s">
        <v>38</v>
      </c>
      <c r="J46" s="72">
        <v>42552</v>
      </c>
      <c r="K46" s="176"/>
      <c r="L46" s="176"/>
      <c r="M46" s="193"/>
      <c r="N46" s="11" t="s">
        <v>24</v>
      </c>
      <c r="O46" s="11"/>
      <c r="P46" s="11">
        <v>42139</v>
      </c>
      <c r="Q46" s="31" t="s">
        <v>50</v>
      </c>
      <c r="R46" s="31" t="s">
        <v>35</v>
      </c>
      <c r="S46" s="32">
        <v>42489</v>
      </c>
      <c r="T46" s="190"/>
    </row>
    <row r="47" spans="1:21" ht="16" customHeight="1" thickBot="1" x14ac:dyDescent="0.25">
      <c r="A47" s="176"/>
      <c r="B47" s="59" t="s">
        <v>44</v>
      </c>
      <c r="C47" s="31" t="s">
        <v>35</v>
      </c>
      <c r="D47" s="32">
        <v>42433</v>
      </c>
      <c r="E47" s="176"/>
      <c r="F47" s="176"/>
      <c r="G47" s="176"/>
      <c r="H47" s="31" t="s">
        <v>30</v>
      </c>
      <c r="I47" s="31" t="s">
        <v>36</v>
      </c>
      <c r="J47" s="32">
        <v>42256</v>
      </c>
      <c r="K47" s="176"/>
      <c r="L47" s="176"/>
      <c r="M47" s="193"/>
      <c r="N47" s="12" t="s">
        <v>26</v>
      </c>
      <c r="O47" s="12"/>
      <c r="P47" s="12">
        <v>42167</v>
      </c>
      <c r="Q47" s="31" t="s">
        <v>41</v>
      </c>
      <c r="R47" s="31" t="s">
        <v>35</v>
      </c>
      <c r="S47" s="32">
        <v>42398</v>
      </c>
      <c r="T47" s="190"/>
    </row>
    <row r="48" spans="1:21" ht="16.5" customHeight="1" thickBot="1" x14ac:dyDescent="0.25">
      <c r="A48" s="176"/>
      <c r="B48" s="33" t="s">
        <v>29</v>
      </c>
      <c r="C48" s="34"/>
      <c r="D48" s="56">
        <v>42222</v>
      </c>
      <c r="E48" s="176"/>
      <c r="F48" s="176"/>
      <c r="G48" s="176"/>
      <c r="H48" s="69" t="s">
        <v>53</v>
      </c>
      <c r="I48" s="69" t="s">
        <v>38</v>
      </c>
      <c r="J48" s="70">
        <v>42580</v>
      </c>
      <c r="K48" s="176"/>
      <c r="L48" s="176"/>
      <c r="M48" s="193"/>
      <c r="N48" s="12" t="s">
        <v>25</v>
      </c>
      <c r="O48" s="12"/>
      <c r="P48" s="12">
        <v>42170</v>
      </c>
      <c r="Q48" s="44" t="s">
        <v>37</v>
      </c>
      <c r="R48" s="44" t="s">
        <v>36</v>
      </c>
      <c r="S48" s="45">
        <v>42328</v>
      </c>
      <c r="T48" s="190"/>
    </row>
    <row r="49" spans="1:20" ht="16.5" customHeight="1" thickBot="1" x14ac:dyDescent="0.25">
      <c r="A49" s="176"/>
      <c r="B49" s="34"/>
      <c r="C49" s="34"/>
      <c r="D49" s="57"/>
      <c r="E49" s="176"/>
      <c r="F49" s="176"/>
      <c r="G49" s="176"/>
      <c r="H49" s="63"/>
      <c r="I49" s="63"/>
      <c r="J49" s="63"/>
      <c r="K49" s="176"/>
      <c r="L49" s="176"/>
      <c r="M49" s="193"/>
      <c r="N49" s="36" t="s">
        <v>31</v>
      </c>
      <c r="O49" s="12"/>
      <c r="P49" s="12">
        <v>42272</v>
      </c>
      <c r="Q49" s="44"/>
      <c r="R49" s="44"/>
      <c r="S49" s="45"/>
      <c r="T49" s="190"/>
    </row>
    <row r="50" spans="1:20" ht="16.5" customHeight="1" thickBot="1" x14ac:dyDescent="0.25">
      <c r="A50" s="176"/>
      <c r="B50" s="34"/>
      <c r="C50" s="34"/>
      <c r="D50" s="57"/>
      <c r="E50" s="176"/>
      <c r="F50" s="176"/>
      <c r="G50" s="176"/>
      <c r="H50" s="63"/>
      <c r="I50" s="63"/>
      <c r="J50" s="63"/>
      <c r="K50" s="176"/>
      <c r="L50" s="176"/>
      <c r="M50" s="193"/>
      <c r="N50" s="12" t="s">
        <v>27</v>
      </c>
      <c r="O50" s="12"/>
      <c r="P50" s="12">
        <v>42202</v>
      </c>
      <c r="Q50" s="44"/>
      <c r="R50" s="44"/>
      <c r="S50" s="45"/>
      <c r="T50" s="190"/>
    </row>
    <row r="51" spans="1:20" ht="16.5" customHeight="1" thickBot="1" x14ac:dyDescent="0.25">
      <c r="A51" s="177"/>
      <c r="B51" s="35"/>
      <c r="C51" s="35"/>
      <c r="D51" s="58"/>
      <c r="E51" s="177"/>
      <c r="F51" s="177"/>
      <c r="G51" s="177"/>
      <c r="H51" s="64"/>
      <c r="I51" s="64"/>
      <c r="J51" s="64"/>
      <c r="K51" s="177"/>
      <c r="L51" s="177"/>
      <c r="M51" s="194"/>
      <c r="N51" s="31" t="s">
        <v>49</v>
      </c>
      <c r="O51" s="60" t="s">
        <v>35</v>
      </c>
      <c r="P51" s="38">
        <v>42489</v>
      </c>
      <c r="Q51" s="46"/>
      <c r="R51" s="46"/>
      <c r="S51" s="47"/>
      <c r="T51" s="191"/>
    </row>
    <row r="52" spans="1:20" ht="19" thickBot="1" x14ac:dyDescent="0.25">
      <c r="B52" s="74" t="s">
        <v>56</v>
      </c>
      <c r="C52" s="71" t="s">
        <v>35</v>
      </c>
      <c r="D52" s="72">
        <v>42706</v>
      </c>
      <c r="N52" s="17" t="s">
        <v>43</v>
      </c>
      <c r="O52" s="17" t="s">
        <v>36</v>
      </c>
      <c r="P52" s="18">
        <v>42396</v>
      </c>
    </row>
    <row r="53" spans="1:20" ht="19" thickBot="1" x14ac:dyDescent="0.25">
      <c r="B53" s="2"/>
      <c r="N53" s="55" t="s">
        <v>48</v>
      </c>
      <c r="O53" s="55" t="s">
        <v>35</v>
      </c>
      <c r="P53" s="61">
        <v>42461</v>
      </c>
    </row>
    <row r="54" spans="1:20" x14ac:dyDescent="0.2">
      <c r="A54" s="37"/>
      <c r="B54" s="2">
        <f ca="1">TODAY()</f>
        <v>42901</v>
      </c>
    </row>
    <row r="55" spans="1:20" x14ac:dyDescent="0.2">
      <c r="B55" s="2">
        <f ca="1">B54-90</f>
        <v>42811</v>
      </c>
    </row>
    <row r="56" spans="1:20" x14ac:dyDescent="0.2">
      <c r="A56" s="37"/>
      <c r="B56" s="2">
        <f ca="1">B54-180</f>
        <v>42721</v>
      </c>
    </row>
  </sheetData>
  <sortState ref="N17:P22">
    <sortCondition descending="1" ref="P17:P22"/>
  </sortState>
  <mergeCells count="81">
    <mergeCell ref="B26:B29"/>
    <mergeCell ref="C26:C29"/>
    <mergeCell ref="D26:D29"/>
    <mergeCell ref="E19:G19"/>
    <mergeCell ref="E24:G24"/>
    <mergeCell ref="K10:K16"/>
    <mergeCell ref="L10:L16"/>
    <mergeCell ref="M10:M16"/>
    <mergeCell ref="E26:E29"/>
    <mergeCell ref="F26:F29"/>
    <mergeCell ref="G26:G29"/>
    <mergeCell ref="K26:K29"/>
    <mergeCell ref="L26:L29"/>
    <mergeCell ref="M26:M29"/>
    <mergeCell ref="F10:F16"/>
    <mergeCell ref="H26:H29"/>
    <mergeCell ref="I26:I29"/>
    <mergeCell ref="J26:J29"/>
    <mergeCell ref="H19:J19"/>
    <mergeCell ref="K19:M19"/>
    <mergeCell ref="H24:J24"/>
    <mergeCell ref="N19:P19"/>
    <mergeCell ref="Q24:S24"/>
    <mergeCell ref="Q23:S23"/>
    <mergeCell ref="N23:P23"/>
    <mergeCell ref="Q19:S19"/>
    <mergeCell ref="K23:M23"/>
    <mergeCell ref="G44:G51"/>
    <mergeCell ref="K24:M24"/>
    <mergeCell ref="H42:J42"/>
    <mergeCell ref="N40:P40"/>
    <mergeCell ref="H41:J41"/>
    <mergeCell ref="H36:J36"/>
    <mergeCell ref="H23:J23"/>
    <mergeCell ref="T26:T29"/>
    <mergeCell ref="N24:P24"/>
    <mergeCell ref="Q36:S36"/>
    <mergeCell ref="K42:M42"/>
    <mergeCell ref="N41:P41"/>
    <mergeCell ref="K41:M41"/>
    <mergeCell ref="Q41:S41"/>
    <mergeCell ref="K36:M36"/>
    <mergeCell ref="T30:T33"/>
    <mergeCell ref="N36:P36"/>
    <mergeCell ref="T44:T51"/>
    <mergeCell ref="K44:K51"/>
    <mergeCell ref="L44:L51"/>
    <mergeCell ref="M44:M51"/>
    <mergeCell ref="Q42:S42"/>
    <mergeCell ref="A10:A16"/>
    <mergeCell ref="A44:A51"/>
    <mergeCell ref="E44:E51"/>
    <mergeCell ref="F44:F51"/>
    <mergeCell ref="B19:D19"/>
    <mergeCell ref="B24:D24"/>
    <mergeCell ref="A26:A29"/>
    <mergeCell ref="E23:G23"/>
    <mergeCell ref="E36:G36"/>
    <mergeCell ref="B36:D36"/>
    <mergeCell ref="B42:D42"/>
    <mergeCell ref="E42:G42"/>
    <mergeCell ref="E10:E16"/>
    <mergeCell ref="B41:D41"/>
    <mergeCell ref="E41:G41"/>
    <mergeCell ref="B23:D23"/>
    <mergeCell ref="T17:T18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T10:T16"/>
    <mergeCell ref="G10:G16"/>
  </mergeCells>
  <phoneticPr fontId="7" type="noConversion"/>
  <printOptions horizontalCentered="1"/>
  <pageMargins left="0.25" right="0.25" top="0.25" bottom="0.25" header="0.25" footer="0.25"/>
  <pageSetup scale="54" orientation="landscape" horizontalDpi="2400" verticalDpi="2400" copies="1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="60" workbookViewId="0">
      <selection activeCell="K6" sqref="K6:K7"/>
    </sheetView>
  </sheetViews>
  <sheetFormatPr baseColWidth="10" defaultColWidth="11" defaultRowHeight="19" x14ac:dyDescent="0.25"/>
  <cols>
    <col min="1" max="1" width="28.33203125" style="14" customWidth="1"/>
    <col min="2" max="2" width="11.6640625" style="14" bestFit="1" customWidth="1"/>
    <col min="3" max="3" width="11" style="14"/>
    <col min="4" max="4" width="0" style="14" hidden="1" customWidth="1"/>
    <col min="5" max="6" width="11.6640625" style="14" bestFit="1" customWidth="1"/>
    <col min="7" max="7" width="11" style="14"/>
    <col min="8" max="10" width="11.6640625" style="14" bestFit="1" customWidth="1"/>
    <col min="11" max="16384" width="11" style="14"/>
  </cols>
  <sheetData>
    <row r="1" spans="1:16" ht="20" thickBot="1" x14ac:dyDescent="0.3">
      <c r="B1" s="75">
        <v>42825</v>
      </c>
      <c r="C1" s="65">
        <v>42832</v>
      </c>
      <c r="D1" s="75">
        <v>42839</v>
      </c>
      <c r="E1" s="65">
        <v>42846</v>
      </c>
      <c r="F1" s="75">
        <v>42853</v>
      </c>
      <c r="G1" s="65">
        <v>42860</v>
      </c>
      <c r="H1" s="75">
        <v>42867</v>
      </c>
      <c r="I1" s="65">
        <v>42874</v>
      </c>
      <c r="J1" s="75">
        <v>42881</v>
      </c>
      <c r="K1" s="65">
        <v>42888</v>
      </c>
      <c r="L1" s="75">
        <v>42895</v>
      </c>
      <c r="M1" s="65">
        <v>42902</v>
      </c>
      <c r="N1" s="75">
        <v>42909</v>
      </c>
      <c r="O1" s="65">
        <v>42916</v>
      </c>
    </row>
    <row r="2" spans="1:16" x14ac:dyDescent="0.25">
      <c r="A2" s="102" t="s">
        <v>57</v>
      </c>
      <c r="B2" s="76">
        <v>0</v>
      </c>
      <c r="C2" s="110">
        <v>0</v>
      </c>
      <c r="D2" s="111"/>
      <c r="E2" s="111">
        <v>0</v>
      </c>
      <c r="F2" s="111">
        <v>0</v>
      </c>
      <c r="G2" s="111">
        <v>0</v>
      </c>
      <c r="H2" s="111">
        <v>0</v>
      </c>
      <c r="I2" s="111">
        <v>0</v>
      </c>
      <c r="J2" s="111">
        <v>0</v>
      </c>
      <c r="K2" s="111">
        <v>0</v>
      </c>
      <c r="L2" s="111">
        <v>0</v>
      </c>
      <c r="M2" s="111"/>
      <c r="N2" s="111"/>
      <c r="O2" s="112"/>
    </row>
    <row r="3" spans="1:16" x14ac:dyDescent="0.25">
      <c r="A3" s="103" t="s">
        <v>58</v>
      </c>
      <c r="B3" s="77">
        <v>2</v>
      </c>
      <c r="C3" s="113">
        <v>1</v>
      </c>
      <c r="D3" s="114"/>
      <c r="E3" s="114">
        <v>1</v>
      </c>
      <c r="F3" s="114">
        <v>1</v>
      </c>
      <c r="G3" s="114">
        <v>1</v>
      </c>
      <c r="H3" s="114">
        <v>1</v>
      </c>
      <c r="I3" s="114">
        <v>1</v>
      </c>
      <c r="J3" s="114">
        <v>1</v>
      </c>
      <c r="K3" s="114">
        <v>1</v>
      </c>
      <c r="L3" s="114">
        <v>2</v>
      </c>
      <c r="M3" s="114"/>
      <c r="N3" s="114"/>
      <c r="O3" s="115"/>
    </row>
    <row r="4" spans="1:16" ht="20" thickBot="1" x14ac:dyDescent="0.3">
      <c r="A4" s="104" t="s">
        <v>59</v>
      </c>
      <c r="B4" s="105">
        <v>11</v>
      </c>
      <c r="C4" s="116">
        <v>11</v>
      </c>
      <c r="D4" s="117"/>
      <c r="E4" s="117">
        <v>12</v>
      </c>
      <c r="F4" s="117">
        <v>9</v>
      </c>
      <c r="G4" s="117">
        <v>10</v>
      </c>
      <c r="H4" s="117">
        <v>11</v>
      </c>
      <c r="I4" s="117">
        <v>11</v>
      </c>
      <c r="J4" s="117">
        <v>12</v>
      </c>
      <c r="K4" s="117">
        <v>12</v>
      </c>
      <c r="L4" s="117">
        <v>10</v>
      </c>
      <c r="M4" s="117"/>
      <c r="N4" s="117"/>
      <c r="O4" s="118"/>
    </row>
    <row r="5" spans="1:16" ht="20" thickBot="1" x14ac:dyDescent="0.3">
      <c r="A5" s="106" t="s">
        <v>46</v>
      </c>
      <c r="B5" s="107">
        <v>1</v>
      </c>
      <c r="C5" s="119">
        <v>1</v>
      </c>
      <c r="D5" s="120"/>
      <c r="E5" s="120">
        <v>1</v>
      </c>
      <c r="F5" s="120">
        <v>2</v>
      </c>
      <c r="G5" s="120">
        <v>2</v>
      </c>
      <c r="H5" s="120">
        <v>2</v>
      </c>
      <c r="I5" s="120">
        <v>1</v>
      </c>
      <c r="J5" s="120">
        <v>0</v>
      </c>
      <c r="K5" s="120">
        <v>0</v>
      </c>
      <c r="L5" s="120">
        <v>1</v>
      </c>
      <c r="M5" s="120"/>
      <c r="N5" s="120"/>
      <c r="O5" s="121"/>
    </row>
    <row r="6" spans="1:16" x14ac:dyDescent="0.25">
      <c r="B6" s="23">
        <v>14</v>
      </c>
      <c r="C6" s="23">
        <v>13</v>
      </c>
      <c r="D6" s="23"/>
      <c r="E6" s="23">
        <v>14</v>
      </c>
      <c r="F6" s="23">
        <v>14</v>
      </c>
      <c r="G6" s="23">
        <v>13</v>
      </c>
      <c r="H6" s="23">
        <v>14</v>
      </c>
      <c r="I6" s="23">
        <v>13</v>
      </c>
      <c r="J6" s="23">
        <v>13</v>
      </c>
      <c r="K6" s="23">
        <v>13</v>
      </c>
      <c r="L6" s="23">
        <v>13</v>
      </c>
      <c r="M6" s="23"/>
      <c r="N6" s="23"/>
      <c r="O6" s="23"/>
    </row>
    <row r="7" spans="1:16" x14ac:dyDescent="0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6" ht="20" thickBot="1" x14ac:dyDescent="0.3">
      <c r="A8" s="10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6" x14ac:dyDescent="0.25">
      <c r="A9" s="102" t="s">
        <v>60</v>
      </c>
      <c r="B9" s="76">
        <v>4</v>
      </c>
      <c r="C9" s="111">
        <v>4</v>
      </c>
      <c r="D9" s="111"/>
      <c r="E9" s="111">
        <v>5</v>
      </c>
      <c r="F9" s="111">
        <v>5</v>
      </c>
      <c r="G9" s="146">
        <v>5</v>
      </c>
      <c r="H9" s="111">
        <v>6</v>
      </c>
      <c r="I9" s="111">
        <v>7</v>
      </c>
      <c r="J9" s="111">
        <v>8</v>
      </c>
      <c r="K9" s="148">
        <v>8</v>
      </c>
      <c r="L9" s="111">
        <v>8</v>
      </c>
      <c r="M9" s="111"/>
      <c r="N9" s="76"/>
      <c r="O9" s="155"/>
      <c r="P9" s="156"/>
    </row>
    <row r="10" spans="1:16" ht="20" thickBot="1" x14ac:dyDescent="0.3">
      <c r="A10" s="109" t="s">
        <v>61</v>
      </c>
      <c r="B10" s="78">
        <v>0</v>
      </c>
      <c r="C10" s="122">
        <v>0</v>
      </c>
      <c r="D10" s="122"/>
      <c r="E10" s="122">
        <v>0</v>
      </c>
      <c r="F10" s="122">
        <v>0</v>
      </c>
      <c r="G10" s="122">
        <v>0</v>
      </c>
      <c r="H10" s="153">
        <v>0</v>
      </c>
      <c r="I10" s="153">
        <v>0</v>
      </c>
      <c r="J10" s="153">
        <v>0</v>
      </c>
      <c r="K10" s="122">
        <v>0</v>
      </c>
      <c r="L10" s="122">
        <v>0</v>
      </c>
      <c r="M10" s="122"/>
      <c r="N10" s="122"/>
      <c r="O10" s="123"/>
    </row>
    <row r="12" spans="1:16" x14ac:dyDescent="0.25">
      <c r="A12" s="14" t="s">
        <v>62</v>
      </c>
    </row>
    <row r="13" spans="1:16" x14ac:dyDescent="0.25">
      <c r="A13" s="14" t="s">
        <v>63</v>
      </c>
    </row>
    <row r="14" spans="1:16" x14ac:dyDescent="0.25">
      <c r="P14" s="20"/>
    </row>
    <row r="28" spans="16:16" x14ac:dyDescent="0.25">
      <c r="P28" s="20"/>
    </row>
  </sheetData>
  <phoneticPr fontId="7" type="noConversion"/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2017-06-09T14:43:49Z</cp:lastPrinted>
  <dcterms:created xsi:type="dcterms:W3CDTF">2014-10-24T14:23:56Z</dcterms:created>
  <dcterms:modified xsi:type="dcterms:W3CDTF">2017-06-15T20:00:51Z</dcterms:modified>
</cp:coreProperties>
</file>