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19440" windowHeight="11760" tabRatio="500"/>
  </bookViews>
  <sheets>
    <sheet name="Location and Length of Stay" sheetId="1" r:id="rId1"/>
  </sheets>
  <definedNames>
    <definedName name="_xlnm.Print_Area" localSheetId="0">'Location and Length of Stay'!$A$1:$T$44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3" i="1" l="1"/>
  <c r="U14" i="1"/>
  <c r="U15" i="1"/>
  <c r="U16" i="1"/>
  <c r="U17" i="1"/>
  <c r="U18" i="1"/>
  <c r="U19" i="1"/>
  <c r="U12" i="1"/>
  <c r="T12" i="1"/>
  <c r="N22" i="1"/>
  <c r="N21" i="1"/>
  <c r="N44" i="1"/>
  <c r="N43" i="1"/>
  <c r="U28" i="1"/>
  <c r="U31" i="1"/>
  <c r="U32" i="1"/>
  <c r="U33" i="1"/>
  <c r="U34" i="1"/>
  <c r="U35" i="1"/>
  <c r="T28" i="1"/>
  <c r="U36" i="1"/>
  <c r="U37" i="1"/>
  <c r="U38" i="1"/>
  <c r="U39" i="1"/>
  <c r="U40" i="1"/>
  <c r="U41" i="1"/>
  <c r="T36" i="1"/>
  <c r="U42" i="1"/>
  <c r="T42" i="1"/>
  <c r="Q44" i="1"/>
  <c r="Q43" i="1"/>
  <c r="U43" i="1"/>
  <c r="T43" i="1"/>
  <c r="T44" i="1"/>
  <c r="B63" i="1"/>
  <c r="B62" i="1"/>
  <c r="U7" i="1"/>
  <c r="T7" i="1"/>
  <c r="U8" i="1"/>
  <c r="T8" i="1"/>
  <c r="U10" i="1"/>
  <c r="U11" i="1"/>
  <c r="U9" i="1"/>
  <c r="T9" i="1"/>
  <c r="Q21" i="1"/>
  <c r="Q20" i="1"/>
  <c r="U20" i="1"/>
  <c r="T20" i="1"/>
  <c r="U6" i="1"/>
  <c r="T6" i="1"/>
  <c r="T21" i="1"/>
  <c r="B45" i="1"/>
  <c r="B22" i="1"/>
  <c r="E22" i="1"/>
  <c r="H22" i="1"/>
  <c r="K22" i="1"/>
  <c r="T22" i="1"/>
  <c r="H45" i="1"/>
  <c r="E45" i="1"/>
  <c r="K45" i="1"/>
  <c r="T45" i="1"/>
  <c r="K44" i="1"/>
  <c r="H44" i="1"/>
  <c r="E44" i="1"/>
  <c r="B44" i="1"/>
  <c r="K21" i="1"/>
  <c r="H21" i="1"/>
  <c r="E21" i="1"/>
  <c r="B21" i="1"/>
</calcChain>
</file>

<file path=xl/sharedStrings.xml><?xml version="1.0" encoding="utf-8"?>
<sst xmlns="http://schemas.openxmlformats.org/spreadsheetml/2006/main" count="190" uniqueCount="65">
  <si>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</si>
  <si>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</si>
  <si>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</si>
  <si>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</si>
  <si>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</si>
  <si>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</si>
  <si>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</si>
  <si>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</si>
  <si>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</si>
  <si>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</si>
  <si>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</si>
  <si>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</si>
  <si>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</si>
  <si>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</si>
  <si>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</si>
  <si>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</si>
  <si>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</si>
  <si>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</si>
  <si>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</si>
  <si>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</si>
  <si>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</si>
  <si>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Location TBD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</si>
  <si>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</si>
  <si>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</si>
  <si>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</si>
  <si>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</si>
  <si>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</si>
  <si>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</si>
  <si>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</si>
  <si>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</si>
  <si>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</si>
  <si>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Mil62</t>
  </si>
  <si>
    <t>Rod83</t>
  </si>
  <si>
    <t>Jan80</t>
  </si>
  <si>
    <t>Cep53</t>
  </si>
  <si>
    <t>Pel72</t>
  </si>
  <si>
    <t>Cip69</t>
  </si>
  <si>
    <t>All57</t>
  </si>
  <si>
    <t>VA Eligible?</t>
  </si>
  <si>
    <t>Y</t>
  </si>
  <si>
    <t>N</t>
  </si>
  <si>
    <t>Cle62</t>
  </si>
  <si>
    <t>Mol64</t>
  </si>
  <si>
    <t>?</t>
  </si>
  <si>
    <t>Bel57</t>
  </si>
  <si>
    <t>Str61</t>
  </si>
  <si>
    <t>Sne60</t>
  </si>
  <si>
    <t>Dev60</t>
  </si>
  <si>
    <t>Jon??</t>
  </si>
  <si>
    <t>Mcc??</t>
  </si>
  <si>
    <t>Mar??</t>
  </si>
  <si>
    <t>Arv49</t>
  </si>
  <si>
    <t>Smi67</t>
  </si>
  <si>
    <t>Kan59</t>
  </si>
  <si>
    <t>Har49</t>
  </si>
  <si>
    <t xml:space="preserve"> Bel57</t>
  </si>
  <si>
    <t>Kin86</t>
  </si>
  <si>
    <t>Westchester County Homeless Veterans Status Report By Location &amp; Length of Time Engaged as of 3/4/16 (excluding VA-funded residential programs)</t>
  </si>
  <si>
    <t>Deb78</t>
  </si>
  <si>
    <t>Kan56</t>
  </si>
  <si>
    <t>Jan40</t>
  </si>
  <si>
    <t>Mar61</t>
  </si>
  <si>
    <t>Per54</t>
  </si>
  <si>
    <t>Wil50</t>
  </si>
  <si>
    <t>New47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</si>
</sst>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/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" fontId="10" fillId="0" borderId="3" xfId="0" quotePrefix="1" applyNumberFormat="1" applyFont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7" xfId="0" applyFont="1" applyBorder="1" applyAlignment="1">
      <alignment vertical="top" wrapText="1"/>
    </xf>
    <xf numFmtId="14" fontId="10" fillId="0" borderId="7" xfId="0" applyNumberFormat="1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14" fontId="10" fillId="0" borderId="8" xfId="0" applyNumberFormat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14" fontId="10" fillId="0" borderId="3" xfId="0" applyNumberFormat="1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9" fillId="0" borderId="1" xfId="0" applyNumberFormat="1" applyFont="1" applyBorder="1"/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3"/>
  <sheetViews>
    <sheetView tabSelected="1" topLeftCell="A23" zoomScale="65" zoomScaleNormal="65" zoomScalePageLayoutView="70" workbookViewId="0">
      <selection activeCell="P17" sqref="P17"/>
    </sheetView>
  </sheetViews>
  <sheetFormatPr defaultColWidth="11" defaultRowHeight="15.75" x14ac:dyDescent="0.25"/>
  <cols>
    <col min="1" max="1" width="16.625" style="1" customWidth="1"/>
    <col min="4" max="4" width="11.625" bestFit="1" customWidth="1"/>
    <col min="10" max="10" width="11.625" bestFit="1" customWidth="1"/>
    <col min="16" max="16" width="11.625" bestFit="1" customWidth="1"/>
    <col min="19" max="19" width="11.375" bestFit="1" customWidth="1"/>
    <col min="20" max="20" width="12.125" customWidth="1"/>
    <col min="21" max="21" width="11" hidden="1" customWidth="1"/>
  </cols>
  <sheetData>
    <row r="1" spans="1:24" ht="23.25" x14ac:dyDescent="0.25">
      <c r="A1" s="109" t="s">
        <v>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ht="16.5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4" s="16" customFormat="1" ht="24.95" customHeight="1" thickBot="1" x14ac:dyDescent="0.35">
      <c r="A3" s="14"/>
      <c r="B3" s="88" t="s">
        <v>0</v>
      </c>
      <c r="C3" s="89"/>
      <c r="D3" s="90"/>
      <c r="E3" s="88" t="s">
        <v>1</v>
      </c>
      <c r="F3" s="89"/>
      <c r="G3" s="90"/>
      <c r="H3" s="88" t="s">
        <v>2</v>
      </c>
      <c r="I3" s="89"/>
      <c r="J3" s="90"/>
      <c r="K3" s="88" t="s">
        <v>3</v>
      </c>
      <c r="L3" s="89"/>
      <c r="M3" s="90"/>
      <c r="N3" s="88" t="s">
        <v>4</v>
      </c>
      <c r="O3" s="89"/>
      <c r="P3" s="90"/>
      <c r="Q3" s="88" t="s">
        <v>5</v>
      </c>
      <c r="R3" s="89"/>
      <c r="S3" s="90"/>
      <c r="T3" s="15" t="s">
        <v>6</v>
      </c>
    </row>
    <row r="4" spans="1:24" s="16" customFormat="1" ht="38.25" thickBot="1" x14ac:dyDescent="0.35">
      <c r="A4" s="17" t="s">
        <v>7</v>
      </c>
      <c r="B4" s="110">
        <v>195976</v>
      </c>
      <c r="C4" s="111"/>
      <c r="D4" s="112"/>
      <c r="E4" s="110">
        <v>67292</v>
      </c>
      <c r="F4" s="111"/>
      <c r="G4" s="112"/>
      <c r="H4" s="110">
        <v>56853</v>
      </c>
      <c r="I4" s="111"/>
      <c r="J4" s="112"/>
      <c r="K4" s="110">
        <v>77062</v>
      </c>
      <c r="L4" s="111"/>
      <c r="M4" s="112"/>
      <c r="N4" s="110">
        <v>23583</v>
      </c>
      <c r="O4" s="111"/>
      <c r="P4" s="112"/>
      <c r="Q4" s="110">
        <v>397183</v>
      </c>
      <c r="R4" s="111"/>
      <c r="S4" s="112"/>
      <c r="T4" s="18">
        <v>949113</v>
      </c>
    </row>
    <row r="5" spans="1:24" s="16" customFormat="1" ht="38.25" thickBot="1" x14ac:dyDescent="0.35">
      <c r="A5" s="17"/>
      <c r="B5" s="19" t="s">
        <v>14</v>
      </c>
      <c r="C5" s="19" t="s">
        <v>38</v>
      </c>
      <c r="D5" s="19" t="s">
        <v>16</v>
      </c>
      <c r="E5" s="19" t="s">
        <v>14</v>
      </c>
      <c r="F5" s="19" t="s">
        <v>38</v>
      </c>
      <c r="G5" s="19" t="s">
        <v>16</v>
      </c>
      <c r="H5" s="19" t="s">
        <v>14</v>
      </c>
      <c r="I5" s="19" t="s">
        <v>38</v>
      </c>
      <c r="J5" s="19" t="s">
        <v>16</v>
      </c>
      <c r="K5" s="19" t="s">
        <v>14</v>
      </c>
      <c r="L5" s="19" t="s">
        <v>38</v>
      </c>
      <c r="M5" s="19" t="s">
        <v>16</v>
      </c>
      <c r="N5" s="19" t="s">
        <v>14</v>
      </c>
      <c r="O5" s="19" t="s">
        <v>38</v>
      </c>
      <c r="P5" s="19" t="s">
        <v>16</v>
      </c>
      <c r="Q5" s="19" t="s">
        <v>14</v>
      </c>
      <c r="R5" s="19" t="s">
        <v>38</v>
      </c>
      <c r="S5" s="19" t="s">
        <v>16</v>
      </c>
      <c r="T5" s="18"/>
    </row>
    <row r="6" spans="1:24" s="16" customFormat="1" ht="66" customHeight="1" thickBot="1" x14ac:dyDescent="0.35">
      <c r="A6" s="17" t="s">
        <v>8</v>
      </c>
      <c r="B6" s="20" t="s">
        <v>45</v>
      </c>
      <c r="C6" s="20" t="s">
        <v>39</v>
      </c>
      <c r="D6" s="21">
        <v>42377</v>
      </c>
      <c r="E6" s="20"/>
      <c r="F6" s="20"/>
      <c r="G6" s="20"/>
      <c r="H6" s="20"/>
      <c r="I6" s="20"/>
      <c r="J6" s="20"/>
      <c r="K6" s="20"/>
      <c r="L6" s="20"/>
      <c r="M6" s="21"/>
      <c r="N6" s="20"/>
      <c r="O6" s="20"/>
      <c r="P6" s="21"/>
      <c r="Q6" s="41"/>
      <c r="R6" s="53"/>
      <c r="S6" s="60"/>
      <c r="T6" s="38">
        <f>U6</f>
        <v>1</v>
      </c>
      <c r="U6" s="39">
        <f t="shared" ref="U6:U12" si="0">COUNTIF(B6:S6,"&gt;8/8/2013")</f>
        <v>1</v>
      </c>
    </row>
    <row r="7" spans="1:24" s="16" customFormat="1" ht="66" customHeight="1" thickBot="1" x14ac:dyDescent="0.35">
      <c r="A7" s="17" t="s">
        <v>9</v>
      </c>
      <c r="B7" s="20"/>
      <c r="C7" s="20"/>
      <c r="D7" s="21"/>
      <c r="E7" s="20"/>
      <c r="F7" s="20"/>
      <c r="G7" s="2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38">
        <f t="shared" ref="T7:T8" si="1">U7</f>
        <v>0</v>
      </c>
      <c r="U7" s="39">
        <f t="shared" si="0"/>
        <v>0</v>
      </c>
    </row>
    <row r="8" spans="1:24" s="16" customFormat="1" ht="66" customHeight="1" thickBot="1" x14ac:dyDescent="0.35">
      <c r="A8" s="17" t="s">
        <v>10</v>
      </c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0"/>
      <c r="R8" s="20"/>
      <c r="S8" s="20"/>
      <c r="T8" s="38">
        <f t="shared" si="1"/>
        <v>0</v>
      </c>
      <c r="U8" s="39">
        <f t="shared" si="0"/>
        <v>0</v>
      </c>
      <c r="W8" s="23"/>
      <c r="X8" s="23"/>
    </row>
    <row r="9" spans="1:24" s="16" customFormat="1" ht="24.95" customHeight="1" thickBot="1" x14ac:dyDescent="0.35">
      <c r="A9" s="91" t="s">
        <v>11</v>
      </c>
      <c r="B9" s="41" t="s">
        <v>31</v>
      </c>
      <c r="C9" s="41" t="s">
        <v>39</v>
      </c>
      <c r="D9" s="42">
        <v>42251</v>
      </c>
      <c r="E9" s="91"/>
      <c r="F9" s="91"/>
      <c r="G9" s="97"/>
      <c r="H9" s="41" t="s">
        <v>51</v>
      </c>
      <c r="I9" s="41" t="s">
        <v>39</v>
      </c>
      <c r="J9" s="42">
        <v>42369</v>
      </c>
      <c r="K9" s="91"/>
      <c r="L9" s="91"/>
      <c r="M9" s="97"/>
      <c r="N9" s="91" t="s">
        <v>59</v>
      </c>
      <c r="O9" s="91" t="s">
        <v>40</v>
      </c>
      <c r="P9" s="97">
        <v>42396</v>
      </c>
      <c r="Q9" s="91" t="s">
        <v>47</v>
      </c>
      <c r="R9" s="91" t="s">
        <v>40</v>
      </c>
      <c r="S9" s="97">
        <v>42396</v>
      </c>
      <c r="T9" s="119">
        <f>SUM(U9:U11)</f>
        <v>6</v>
      </c>
      <c r="U9" s="39">
        <f t="shared" si="0"/>
        <v>4</v>
      </c>
    </row>
    <row r="10" spans="1:24" s="16" customFormat="1" ht="24.95" customHeight="1" thickBot="1" x14ac:dyDescent="0.35">
      <c r="A10" s="92"/>
      <c r="B10" s="74" t="s">
        <v>61</v>
      </c>
      <c r="C10" s="41" t="s">
        <v>40</v>
      </c>
      <c r="D10" s="42">
        <v>42412</v>
      </c>
      <c r="E10" s="92"/>
      <c r="F10" s="92"/>
      <c r="G10" s="98"/>
      <c r="H10" s="41" t="s">
        <v>52</v>
      </c>
      <c r="I10" s="41" t="s">
        <v>39</v>
      </c>
      <c r="J10" s="42">
        <v>42391</v>
      </c>
      <c r="K10" s="92"/>
      <c r="L10" s="92"/>
      <c r="M10" s="98"/>
      <c r="N10" s="92"/>
      <c r="O10" s="92"/>
      <c r="P10" s="98"/>
      <c r="Q10" s="92"/>
      <c r="R10" s="92"/>
      <c r="S10" s="98"/>
      <c r="T10" s="120"/>
      <c r="U10" s="39">
        <f t="shared" si="0"/>
        <v>2</v>
      </c>
    </row>
    <row r="11" spans="1:24" s="16" customFormat="1" ht="24.95" customHeight="1" thickBot="1" x14ac:dyDescent="0.35">
      <c r="A11" s="92"/>
      <c r="B11" s="41"/>
      <c r="C11" s="41"/>
      <c r="D11" s="42"/>
      <c r="E11" s="92"/>
      <c r="F11" s="92"/>
      <c r="G11" s="98"/>
      <c r="H11" s="41"/>
      <c r="I11" s="41"/>
      <c r="J11" s="42"/>
      <c r="K11" s="93"/>
      <c r="L11" s="93"/>
      <c r="M11" s="99"/>
      <c r="N11" s="93"/>
      <c r="O11" s="93"/>
      <c r="P11" s="99"/>
      <c r="Q11" s="93"/>
      <c r="R11" s="93"/>
      <c r="S11" s="99"/>
      <c r="T11" s="121"/>
      <c r="U11" s="39">
        <f t="shared" si="0"/>
        <v>0</v>
      </c>
    </row>
    <row r="12" spans="1:24" s="16" customFormat="1" ht="24" customHeight="1" thickBot="1" x14ac:dyDescent="0.35">
      <c r="A12" s="91" t="s">
        <v>12</v>
      </c>
      <c r="B12" s="78" t="s">
        <v>55</v>
      </c>
      <c r="C12" s="84" t="s">
        <v>43</v>
      </c>
      <c r="D12" s="79">
        <v>42356</v>
      </c>
      <c r="E12" s="91"/>
      <c r="F12" s="91"/>
      <c r="G12" s="91"/>
      <c r="H12" s="41" t="s">
        <v>58</v>
      </c>
      <c r="I12" s="41" t="s">
        <v>39</v>
      </c>
      <c r="J12" s="42">
        <v>42419</v>
      </c>
      <c r="K12" s="91"/>
      <c r="L12" s="91"/>
      <c r="M12" s="97"/>
      <c r="N12" s="46" t="s">
        <v>63</v>
      </c>
      <c r="O12" s="58" t="s">
        <v>43</v>
      </c>
      <c r="P12" s="59">
        <v>42440</v>
      </c>
      <c r="Q12" s="41" t="s">
        <v>32</v>
      </c>
      <c r="R12" s="41" t="s">
        <v>40</v>
      </c>
      <c r="S12" s="42">
        <v>42256</v>
      </c>
      <c r="T12" s="119">
        <f>SUM(U12:U19)</f>
        <v>12</v>
      </c>
      <c r="U12" s="39">
        <f t="shared" si="0"/>
        <v>4</v>
      </c>
    </row>
    <row r="13" spans="1:24" s="16" customFormat="1" ht="24" customHeight="1" thickBot="1" x14ac:dyDescent="0.35">
      <c r="A13" s="92"/>
      <c r="B13" s="80"/>
      <c r="C13" s="80"/>
      <c r="D13" s="81"/>
      <c r="E13" s="92"/>
      <c r="F13" s="92"/>
      <c r="G13" s="92"/>
      <c r="H13" s="41" t="s">
        <v>56</v>
      </c>
      <c r="I13" s="41" t="s">
        <v>40</v>
      </c>
      <c r="J13" s="42">
        <v>42412</v>
      </c>
      <c r="K13" s="92"/>
      <c r="L13" s="92"/>
      <c r="M13" s="98"/>
      <c r="N13" s="46" t="s">
        <v>54</v>
      </c>
      <c r="O13" s="50" t="s">
        <v>39</v>
      </c>
      <c r="P13" s="51">
        <v>42412</v>
      </c>
      <c r="Q13" s="53" t="s">
        <v>37</v>
      </c>
      <c r="R13" s="41" t="s">
        <v>40</v>
      </c>
      <c r="S13" s="42">
        <v>42314</v>
      </c>
      <c r="T13" s="120"/>
      <c r="U13" s="57">
        <f t="shared" ref="U13:U19" si="2">COUNTIF(B13:S13,"&gt;8/8/2013")</f>
        <v>3</v>
      </c>
    </row>
    <row r="14" spans="1:24" s="16" customFormat="1" ht="24" customHeight="1" thickBot="1" x14ac:dyDescent="0.35">
      <c r="A14" s="92"/>
      <c r="B14" s="80"/>
      <c r="C14" s="80"/>
      <c r="D14" s="81"/>
      <c r="E14" s="92"/>
      <c r="F14" s="92"/>
      <c r="G14" s="92"/>
      <c r="H14" s="41" t="s">
        <v>62</v>
      </c>
      <c r="I14" s="41" t="s">
        <v>43</v>
      </c>
      <c r="J14" s="42">
        <v>42440</v>
      </c>
      <c r="K14" s="92"/>
      <c r="L14" s="92"/>
      <c r="M14" s="98"/>
      <c r="N14" s="62" t="s">
        <v>64</v>
      </c>
      <c r="O14" s="62" t="s">
        <v>39</v>
      </c>
      <c r="P14" s="125">
        <v>42440</v>
      </c>
      <c r="Q14" s="53" t="s">
        <v>36</v>
      </c>
      <c r="R14" s="41" t="s">
        <v>40</v>
      </c>
      <c r="S14" s="42">
        <v>42314</v>
      </c>
      <c r="T14" s="120"/>
      <c r="U14" s="57">
        <f t="shared" si="2"/>
        <v>3</v>
      </c>
    </row>
    <row r="15" spans="1:24" s="16" customFormat="1" ht="24" customHeight="1" thickBot="1" x14ac:dyDescent="0.35">
      <c r="A15" s="92"/>
      <c r="B15" s="80"/>
      <c r="C15" s="80"/>
      <c r="D15" s="81"/>
      <c r="E15" s="92"/>
      <c r="F15" s="92"/>
      <c r="G15" s="92"/>
      <c r="H15" s="41"/>
      <c r="I15" s="41"/>
      <c r="J15" s="42"/>
      <c r="K15" s="92"/>
      <c r="L15" s="92"/>
      <c r="M15" s="98"/>
      <c r="N15" s="62"/>
      <c r="O15" s="62"/>
      <c r="P15" s="62"/>
      <c r="Q15" s="41" t="s">
        <v>41</v>
      </c>
      <c r="R15" s="41" t="s">
        <v>39</v>
      </c>
      <c r="S15" s="42">
        <v>42328</v>
      </c>
      <c r="T15" s="120"/>
      <c r="U15" s="57">
        <f t="shared" si="2"/>
        <v>1</v>
      </c>
    </row>
    <row r="16" spans="1:24" s="16" customFormat="1" ht="24" customHeight="1" thickBot="1" x14ac:dyDescent="0.35">
      <c r="A16" s="92"/>
      <c r="B16" s="80"/>
      <c r="C16" s="80"/>
      <c r="D16" s="81"/>
      <c r="E16" s="92"/>
      <c r="F16" s="92"/>
      <c r="G16" s="92"/>
      <c r="H16" s="41"/>
      <c r="I16" s="41"/>
      <c r="J16" s="42"/>
      <c r="K16" s="92"/>
      <c r="L16" s="92"/>
      <c r="M16" s="98"/>
      <c r="N16" s="46"/>
      <c r="O16" s="50"/>
      <c r="P16" s="51"/>
      <c r="Q16" s="41" t="s">
        <v>48</v>
      </c>
      <c r="R16" s="41" t="s">
        <v>39</v>
      </c>
      <c r="S16" s="42">
        <v>42398</v>
      </c>
      <c r="T16" s="120"/>
      <c r="U16" s="57">
        <f>COUNTIF(B16:S16,"&gt;8/8/2013")</f>
        <v>1</v>
      </c>
    </row>
    <row r="17" spans="1:21" s="16" customFormat="1" ht="24" customHeight="1" thickBot="1" x14ac:dyDescent="0.35">
      <c r="A17" s="92"/>
      <c r="B17" s="80"/>
      <c r="C17" s="80"/>
      <c r="D17" s="81"/>
      <c r="E17" s="92"/>
      <c r="F17" s="92"/>
      <c r="G17" s="92"/>
      <c r="H17" s="41"/>
      <c r="I17" s="41"/>
      <c r="J17" s="42"/>
      <c r="K17" s="92"/>
      <c r="L17" s="92"/>
      <c r="M17" s="98"/>
      <c r="N17" s="41"/>
      <c r="O17" s="50"/>
      <c r="P17" s="51"/>
      <c r="Q17" s="62"/>
      <c r="R17" s="62"/>
      <c r="S17" s="62"/>
      <c r="T17" s="120"/>
      <c r="U17" s="57">
        <f t="shared" si="2"/>
        <v>0</v>
      </c>
    </row>
    <row r="18" spans="1:21" s="16" customFormat="1" ht="24" customHeight="1" thickBot="1" x14ac:dyDescent="0.35">
      <c r="A18" s="92"/>
      <c r="B18" s="80"/>
      <c r="C18" s="80"/>
      <c r="D18" s="81"/>
      <c r="E18" s="92"/>
      <c r="F18" s="92"/>
      <c r="G18" s="92"/>
      <c r="H18" s="41"/>
      <c r="I18" s="41"/>
      <c r="J18" s="42"/>
      <c r="K18" s="92"/>
      <c r="L18" s="92"/>
      <c r="M18" s="98"/>
      <c r="N18" s="41"/>
      <c r="O18" s="50"/>
      <c r="P18" s="51"/>
      <c r="Q18" s="62"/>
      <c r="R18" s="62"/>
      <c r="S18" s="62"/>
      <c r="T18" s="120"/>
      <c r="U18" s="57">
        <f t="shared" si="2"/>
        <v>0</v>
      </c>
    </row>
    <row r="19" spans="1:21" s="16" customFormat="1" ht="24" customHeight="1" thickBot="1" x14ac:dyDescent="0.35">
      <c r="A19" s="93"/>
      <c r="B19" s="82"/>
      <c r="C19" s="82"/>
      <c r="D19" s="83"/>
      <c r="E19" s="93"/>
      <c r="F19" s="93"/>
      <c r="G19" s="93"/>
      <c r="H19" s="41"/>
      <c r="I19" s="41"/>
      <c r="J19" s="42"/>
      <c r="K19" s="93"/>
      <c r="L19" s="93"/>
      <c r="M19" s="99"/>
      <c r="N19" s="41"/>
      <c r="O19" s="55"/>
      <c r="P19" s="56"/>
      <c r="Q19" s="24"/>
      <c r="R19" s="24"/>
      <c r="S19" s="25"/>
      <c r="T19" s="121"/>
      <c r="U19" s="57">
        <f t="shared" si="2"/>
        <v>0</v>
      </c>
    </row>
    <row r="20" spans="1:21" s="16" customFormat="1" ht="66" customHeight="1" thickBot="1" x14ac:dyDescent="0.35">
      <c r="A20" s="24" t="s">
        <v>21</v>
      </c>
      <c r="B20" s="74" t="s">
        <v>60</v>
      </c>
      <c r="C20" s="24" t="s">
        <v>43</v>
      </c>
      <c r="D20" s="25">
        <v>42433</v>
      </c>
      <c r="E20" s="24"/>
      <c r="F20" s="24"/>
      <c r="G20" s="24"/>
      <c r="H20" s="24"/>
      <c r="I20" s="24"/>
      <c r="J20" s="25"/>
      <c r="K20" s="20"/>
      <c r="L20" s="20"/>
      <c r="M20" s="21"/>
      <c r="N20" s="41"/>
      <c r="O20" s="41"/>
      <c r="P20" s="42"/>
      <c r="Q20" s="88">
        <f>Q21</f>
        <v>6</v>
      </c>
      <c r="R20" s="89"/>
      <c r="S20" s="90"/>
      <c r="T20" s="38">
        <f>U20</f>
        <v>1</v>
      </c>
      <c r="U20" s="39">
        <f>COUNTIF(B20:S20,"&gt;8/8/2013")</f>
        <v>1</v>
      </c>
    </row>
    <row r="21" spans="1:21" s="16" customFormat="1" ht="24" customHeight="1" thickBot="1" x14ac:dyDescent="0.35">
      <c r="A21" s="26" t="s">
        <v>13</v>
      </c>
      <c r="B21" s="88">
        <f>B22</f>
        <v>5</v>
      </c>
      <c r="C21" s="89"/>
      <c r="D21" s="90"/>
      <c r="E21" s="88">
        <f>E22</f>
        <v>0</v>
      </c>
      <c r="F21" s="89"/>
      <c r="G21" s="90"/>
      <c r="H21" s="88">
        <f>H22</f>
        <v>5</v>
      </c>
      <c r="I21" s="89"/>
      <c r="J21" s="90"/>
      <c r="K21" s="88">
        <f>K22</f>
        <v>0</v>
      </c>
      <c r="L21" s="89"/>
      <c r="M21" s="90"/>
      <c r="N21" s="88">
        <f>N22</f>
        <v>4</v>
      </c>
      <c r="O21" s="89"/>
      <c r="P21" s="90"/>
      <c r="Q21" s="85">
        <f>COUNTIF(Q6:Q19,"*")</f>
        <v>6</v>
      </c>
      <c r="R21" s="86"/>
      <c r="S21" s="87"/>
      <c r="T21" s="14">
        <f>SUM(T6:T20)</f>
        <v>20</v>
      </c>
    </row>
    <row r="22" spans="1:21" s="16" customFormat="1" ht="18.75" hidden="1" x14ac:dyDescent="0.3">
      <c r="A22" s="40"/>
      <c r="B22" s="39">
        <f>COUNTIF(B6:B20,"*")</f>
        <v>5</v>
      </c>
      <c r="C22" s="40"/>
      <c r="D22" s="27"/>
      <c r="E22" s="39">
        <f>COUNTIF(E6:E20,"*")</f>
        <v>0</v>
      </c>
      <c r="F22" s="27"/>
      <c r="G22" s="27"/>
      <c r="H22" s="39">
        <f>COUNTIF(H6:H20,"*")</f>
        <v>5</v>
      </c>
      <c r="I22" s="27"/>
      <c r="J22" s="27"/>
      <c r="K22" s="39">
        <f>COUNTIF(K6:K20,"*")</f>
        <v>0</v>
      </c>
      <c r="L22" s="27"/>
      <c r="M22" s="27"/>
      <c r="N22" s="39">
        <f>COUNTIF(N6:N20,"*")</f>
        <v>4</v>
      </c>
      <c r="O22" s="27"/>
      <c r="P22" s="27"/>
      <c r="Q22" s="73"/>
      <c r="R22" s="73"/>
      <c r="S22" s="73"/>
      <c r="T22" s="27">
        <f>SUM(B22:S22)</f>
        <v>14</v>
      </c>
    </row>
    <row r="23" spans="1:21" s="16" customFormat="1" ht="15" customHeight="1" x14ac:dyDescent="0.3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T23" s="73"/>
    </row>
    <row r="24" spans="1:21" s="16" customFormat="1" ht="19.5" thickBot="1" x14ac:dyDescent="0.35">
      <c r="A24" s="28"/>
    </row>
    <row r="25" spans="1:21" s="16" customFormat="1" ht="19.5" thickBot="1" x14ac:dyDescent="0.35">
      <c r="A25" s="14"/>
      <c r="B25" s="88" t="s">
        <v>0</v>
      </c>
      <c r="C25" s="89"/>
      <c r="D25" s="90"/>
      <c r="E25" s="88" t="s">
        <v>1</v>
      </c>
      <c r="F25" s="89"/>
      <c r="G25" s="90"/>
      <c r="H25" s="88" t="s">
        <v>2</v>
      </c>
      <c r="I25" s="89"/>
      <c r="J25" s="90"/>
      <c r="K25" s="88" t="s">
        <v>3</v>
      </c>
      <c r="L25" s="89"/>
      <c r="M25" s="90"/>
      <c r="N25" s="88" t="s">
        <v>4</v>
      </c>
      <c r="O25" s="89"/>
      <c r="P25" s="90"/>
      <c r="Q25" s="88" t="s">
        <v>5</v>
      </c>
      <c r="R25" s="89"/>
      <c r="S25" s="90"/>
      <c r="T25" s="15" t="s">
        <v>6</v>
      </c>
    </row>
    <row r="26" spans="1:21" s="16" customFormat="1" ht="38.25" thickBot="1" x14ac:dyDescent="0.35">
      <c r="A26" s="17" t="s">
        <v>7</v>
      </c>
      <c r="B26" s="110">
        <v>195976</v>
      </c>
      <c r="C26" s="111"/>
      <c r="D26" s="112"/>
      <c r="E26" s="110">
        <v>67292</v>
      </c>
      <c r="F26" s="111"/>
      <c r="G26" s="112"/>
      <c r="H26" s="110">
        <v>56853</v>
      </c>
      <c r="I26" s="111"/>
      <c r="J26" s="112"/>
      <c r="K26" s="110">
        <v>77062</v>
      </c>
      <c r="L26" s="111"/>
      <c r="M26" s="112"/>
      <c r="N26" s="110">
        <v>23583</v>
      </c>
      <c r="O26" s="111"/>
      <c r="P26" s="112"/>
      <c r="Q26" s="110">
        <v>397183</v>
      </c>
      <c r="R26" s="111"/>
      <c r="S26" s="112"/>
      <c r="T26" s="18">
        <v>949113</v>
      </c>
    </row>
    <row r="27" spans="1:21" s="16" customFormat="1" ht="38.25" thickBot="1" x14ac:dyDescent="0.35">
      <c r="A27" s="17"/>
      <c r="B27" s="19" t="s">
        <v>14</v>
      </c>
      <c r="C27" s="19" t="s">
        <v>38</v>
      </c>
      <c r="D27" s="19" t="s">
        <v>16</v>
      </c>
      <c r="E27" s="19" t="s">
        <v>14</v>
      </c>
      <c r="F27" s="19" t="s">
        <v>38</v>
      </c>
      <c r="G27" s="19" t="s">
        <v>16</v>
      </c>
      <c r="H27" s="19" t="s">
        <v>14</v>
      </c>
      <c r="I27" s="19" t="s">
        <v>38</v>
      </c>
      <c r="J27" s="19" t="s">
        <v>16</v>
      </c>
      <c r="K27" s="19" t="s">
        <v>14</v>
      </c>
      <c r="L27" s="19" t="s">
        <v>38</v>
      </c>
      <c r="M27" s="19" t="s">
        <v>16</v>
      </c>
      <c r="N27" s="19" t="s">
        <v>14</v>
      </c>
      <c r="O27" s="19" t="s">
        <v>38</v>
      </c>
      <c r="P27" s="19" t="s">
        <v>16</v>
      </c>
      <c r="Q27" s="19" t="s">
        <v>14</v>
      </c>
      <c r="R27" s="19" t="s">
        <v>38</v>
      </c>
      <c r="S27" s="19" t="s">
        <v>16</v>
      </c>
      <c r="T27" s="18"/>
      <c r="U27" s="39"/>
    </row>
    <row r="28" spans="1:21" s="16" customFormat="1" ht="24" customHeight="1" thickBot="1" x14ac:dyDescent="0.35">
      <c r="A28" s="94" t="s">
        <v>17</v>
      </c>
      <c r="B28" s="41" t="s">
        <v>45</v>
      </c>
      <c r="C28" s="41" t="s">
        <v>39</v>
      </c>
      <c r="D28" s="42">
        <v>42377</v>
      </c>
      <c r="E28" s="91"/>
      <c r="F28" s="91"/>
      <c r="G28" s="97"/>
      <c r="H28" s="41" t="s">
        <v>51</v>
      </c>
      <c r="I28" s="41" t="s">
        <v>39</v>
      </c>
      <c r="J28" s="42">
        <v>42369</v>
      </c>
      <c r="K28" s="91"/>
      <c r="L28" s="91"/>
      <c r="M28" s="97"/>
      <c r="N28" s="54" t="s">
        <v>53</v>
      </c>
      <c r="O28" s="41" t="s">
        <v>43</v>
      </c>
      <c r="P28" s="42">
        <v>42396</v>
      </c>
      <c r="Q28" s="41" t="s">
        <v>48</v>
      </c>
      <c r="R28" s="41" t="s">
        <v>39</v>
      </c>
      <c r="S28" s="42">
        <v>42398</v>
      </c>
      <c r="T28" s="122">
        <f>SUM(U28:U35)</f>
        <v>15</v>
      </c>
      <c r="U28" s="39">
        <f>COUNTIF(B28:S28,"&gt;8/8/2013")</f>
        <v>4</v>
      </c>
    </row>
    <row r="29" spans="1:21" s="16" customFormat="1" ht="24" customHeight="1" thickBot="1" x14ac:dyDescent="0.35">
      <c r="A29" s="95"/>
      <c r="B29" s="41" t="s">
        <v>44</v>
      </c>
      <c r="C29" s="41" t="s">
        <v>43</v>
      </c>
      <c r="D29" s="42">
        <v>42722</v>
      </c>
      <c r="E29" s="92"/>
      <c r="F29" s="92"/>
      <c r="G29" s="98"/>
      <c r="H29" s="41" t="s">
        <v>52</v>
      </c>
      <c r="I29" s="41" t="s">
        <v>39</v>
      </c>
      <c r="J29" s="42">
        <v>42391</v>
      </c>
      <c r="K29" s="92"/>
      <c r="L29" s="92"/>
      <c r="M29" s="98"/>
      <c r="N29" s="46" t="s">
        <v>63</v>
      </c>
      <c r="O29" s="58" t="s">
        <v>43</v>
      </c>
      <c r="P29" s="59">
        <v>42440</v>
      </c>
      <c r="Q29" s="41" t="s">
        <v>47</v>
      </c>
      <c r="R29" s="41" t="s">
        <v>40</v>
      </c>
      <c r="S29" s="42">
        <v>42396</v>
      </c>
      <c r="T29" s="123"/>
      <c r="U29" s="57">
        <v>4</v>
      </c>
    </row>
    <row r="30" spans="1:21" s="16" customFormat="1" ht="24" customHeight="1" thickBot="1" x14ac:dyDescent="0.35">
      <c r="A30" s="95"/>
      <c r="B30" s="41" t="s">
        <v>50</v>
      </c>
      <c r="C30" s="41" t="s">
        <v>40</v>
      </c>
      <c r="D30" s="42">
        <v>42412</v>
      </c>
      <c r="E30" s="92"/>
      <c r="F30" s="92"/>
      <c r="G30" s="98"/>
      <c r="H30" s="41" t="s">
        <v>58</v>
      </c>
      <c r="I30" s="41" t="s">
        <v>39</v>
      </c>
      <c r="J30" s="42">
        <v>42419</v>
      </c>
      <c r="K30" s="92"/>
      <c r="L30" s="92"/>
      <c r="M30" s="98"/>
      <c r="N30" s="46" t="s">
        <v>59</v>
      </c>
      <c r="O30" s="71" t="s">
        <v>40</v>
      </c>
      <c r="P30" s="72">
        <v>42396</v>
      </c>
      <c r="Q30" s="41"/>
      <c r="R30" s="41"/>
      <c r="S30" s="42"/>
      <c r="T30" s="123"/>
      <c r="U30" s="57">
        <v>3</v>
      </c>
    </row>
    <row r="31" spans="1:21" s="16" customFormat="1" ht="24" customHeight="1" thickBot="1" x14ac:dyDescent="0.35">
      <c r="A31" s="95"/>
      <c r="B31" s="74" t="s">
        <v>60</v>
      </c>
      <c r="C31" s="41" t="s">
        <v>43</v>
      </c>
      <c r="D31" s="42">
        <v>42433</v>
      </c>
      <c r="E31" s="92"/>
      <c r="F31" s="92"/>
      <c r="G31" s="98"/>
      <c r="H31" s="41" t="s">
        <v>56</v>
      </c>
      <c r="I31" s="41" t="s">
        <v>40</v>
      </c>
      <c r="J31" s="42">
        <v>42412</v>
      </c>
      <c r="K31" s="92"/>
      <c r="L31" s="92"/>
      <c r="M31" s="98"/>
      <c r="N31" s="62" t="s">
        <v>64</v>
      </c>
      <c r="O31" s="62" t="s">
        <v>39</v>
      </c>
      <c r="P31" s="125">
        <v>42440</v>
      </c>
      <c r="Q31" s="41"/>
      <c r="R31" s="41"/>
      <c r="S31" s="42"/>
      <c r="T31" s="123"/>
      <c r="U31" s="57">
        <f t="shared" ref="U31:U43" si="3">COUNTIF(B31:S31,"&gt;8/8/2013")</f>
        <v>3</v>
      </c>
    </row>
    <row r="32" spans="1:21" s="16" customFormat="1" ht="24" customHeight="1" thickBot="1" x14ac:dyDescent="0.35">
      <c r="A32" s="95"/>
      <c r="B32" s="48"/>
      <c r="C32" s="48"/>
      <c r="D32" s="49"/>
      <c r="E32" s="92"/>
      <c r="F32" s="92"/>
      <c r="G32" s="98"/>
      <c r="H32" s="48" t="s">
        <v>62</v>
      </c>
      <c r="I32" s="48" t="s">
        <v>43</v>
      </c>
      <c r="J32" s="49">
        <v>42440</v>
      </c>
      <c r="K32" s="92"/>
      <c r="L32" s="92"/>
      <c r="M32" s="98"/>
      <c r="N32" s="61"/>
      <c r="O32" s="50"/>
      <c r="P32" s="51"/>
      <c r="Q32" s="41"/>
      <c r="R32" s="41"/>
      <c r="S32" s="42"/>
      <c r="T32" s="123"/>
      <c r="U32" s="57">
        <f t="shared" si="3"/>
        <v>1</v>
      </c>
    </row>
    <row r="33" spans="1:21" s="16" customFormat="1" ht="24" customHeight="1" thickBot="1" x14ac:dyDescent="0.35">
      <c r="A33" s="95"/>
      <c r="B33" s="48"/>
      <c r="C33" s="48"/>
      <c r="D33" s="49"/>
      <c r="E33" s="92"/>
      <c r="F33" s="92"/>
      <c r="G33" s="98"/>
      <c r="H33" s="48"/>
      <c r="I33" s="48"/>
      <c r="J33" s="49"/>
      <c r="K33" s="92"/>
      <c r="L33" s="92"/>
      <c r="M33" s="98"/>
      <c r="N33" s="41"/>
      <c r="O33" s="50"/>
      <c r="P33" s="51"/>
      <c r="Q33" s="41"/>
      <c r="R33" s="41"/>
      <c r="S33" s="42"/>
      <c r="T33" s="123"/>
      <c r="U33" s="57">
        <f t="shared" si="3"/>
        <v>0</v>
      </c>
    </row>
    <row r="34" spans="1:21" s="16" customFormat="1" ht="24" customHeight="1" thickBot="1" x14ac:dyDescent="0.35">
      <c r="A34" s="95"/>
      <c r="B34" s="48"/>
      <c r="C34" s="48"/>
      <c r="D34" s="49"/>
      <c r="E34" s="92"/>
      <c r="F34" s="92"/>
      <c r="G34" s="98"/>
      <c r="H34" s="48"/>
      <c r="I34" s="48"/>
      <c r="J34" s="49"/>
      <c r="K34" s="92"/>
      <c r="L34" s="92"/>
      <c r="M34" s="98"/>
      <c r="N34" s="91"/>
      <c r="O34" s="91"/>
      <c r="P34" s="97"/>
      <c r="Q34" s="41"/>
      <c r="R34" s="41"/>
      <c r="S34" s="42"/>
      <c r="T34" s="123"/>
      <c r="U34" s="57">
        <f t="shared" si="3"/>
        <v>0</v>
      </c>
    </row>
    <row r="35" spans="1:21" s="16" customFormat="1" ht="24" customHeight="1" thickBot="1" x14ac:dyDescent="0.35">
      <c r="A35" s="95"/>
      <c r="B35" s="48"/>
      <c r="C35" s="48"/>
      <c r="D35" s="49"/>
      <c r="E35" s="92"/>
      <c r="F35" s="92"/>
      <c r="G35" s="98"/>
      <c r="H35" s="48"/>
      <c r="I35" s="48"/>
      <c r="J35" s="49"/>
      <c r="K35" s="92"/>
      <c r="L35" s="92"/>
      <c r="M35" s="98"/>
      <c r="N35" s="92"/>
      <c r="O35" s="92"/>
      <c r="P35" s="98"/>
      <c r="Q35" s="62"/>
      <c r="R35" s="62"/>
      <c r="S35" s="62"/>
      <c r="T35" s="123"/>
      <c r="U35" s="57">
        <f t="shared" si="3"/>
        <v>0</v>
      </c>
    </row>
    <row r="36" spans="1:21" s="16" customFormat="1" ht="23.1" customHeight="1" thickBot="1" x14ac:dyDescent="0.35">
      <c r="A36" s="94" t="s">
        <v>18</v>
      </c>
      <c r="B36" s="91" t="s">
        <v>31</v>
      </c>
      <c r="C36" s="91" t="s">
        <v>39</v>
      </c>
      <c r="D36" s="97">
        <v>42251</v>
      </c>
      <c r="E36" s="91"/>
      <c r="F36" s="91"/>
      <c r="G36" s="97"/>
      <c r="H36" s="62"/>
      <c r="I36" s="62"/>
      <c r="J36" s="62"/>
      <c r="K36" s="91"/>
      <c r="L36" s="91"/>
      <c r="M36" s="97"/>
      <c r="N36" s="92"/>
      <c r="O36" s="92"/>
      <c r="P36" s="98"/>
      <c r="Q36" s="41" t="s">
        <v>41</v>
      </c>
      <c r="R36" s="41" t="s">
        <v>39</v>
      </c>
      <c r="S36" s="42">
        <v>42328</v>
      </c>
      <c r="T36" s="122">
        <f>SUM(U36:U41)</f>
        <v>5</v>
      </c>
      <c r="U36" s="57">
        <f t="shared" si="3"/>
        <v>2</v>
      </c>
    </row>
    <row r="37" spans="1:21" s="16" customFormat="1" ht="23.1" customHeight="1" thickBot="1" x14ac:dyDescent="0.35">
      <c r="A37" s="95"/>
      <c r="B37" s="92"/>
      <c r="C37" s="92"/>
      <c r="D37" s="98"/>
      <c r="E37" s="92"/>
      <c r="F37" s="92"/>
      <c r="G37" s="98"/>
      <c r="H37" s="62"/>
      <c r="I37" s="62"/>
      <c r="J37" s="62"/>
      <c r="K37" s="92"/>
      <c r="L37" s="92"/>
      <c r="M37" s="98"/>
      <c r="N37" s="92"/>
      <c r="O37" s="92"/>
      <c r="P37" s="98"/>
      <c r="Q37" s="41"/>
      <c r="R37" s="41"/>
      <c r="S37" s="42"/>
      <c r="T37" s="123"/>
      <c r="U37" s="57">
        <f t="shared" si="3"/>
        <v>0</v>
      </c>
    </row>
    <row r="38" spans="1:21" s="16" customFormat="1" ht="23.1" customHeight="1" thickBot="1" x14ac:dyDescent="0.35">
      <c r="A38" s="95"/>
      <c r="B38" s="92"/>
      <c r="C38" s="92"/>
      <c r="D38" s="98"/>
      <c r="E38" s="92"/>
      <c r="F38" s="92"/>
      <c r="G38" s="98"/>
      <c r="H38" s="48"/>
      <c r="I38" s="48"/>
      <c r="J38" s="49"/>
      <c r="K38" s="92"/>
      <c r="L38" s="92"/>
      <c r="M38" s="98"/>
      <c r="N38" s="92"/>
      <c r="O38" s="92"/>
      <c r="P38" s="98"/>
      <c r="Q38" s="41" t="s">
        <v>32</v>
      </c>
      <c r="R38" s="41" t="s">
        <v>40</v>
      </c>
      <c r="S38" s="42">
        <v>42256</v>
      </c>
      <c r="T38" s="123"/>
      <c r="U38" s="57">
        <f t="shared" si="3"/>
        <v>1</v>
      </c>
    </row>
    <row r="39" spans="1:21" s="16" customFormat="1" ht="23.1" customHeight="1" thickBot="1" x14ac:dyDescent="0.35">
      <c r="A39" s="95"/>
      <c r="B39" s="92"/>
      <c r="C39" s="92"/>
      <c r="D39" s="98"/>
      <c r="E39" s="92"/>
      <c r="F39" s="92"/>
      <c r="G39" s="98"/>
      <c r="H39" s="48"/>
      <c r="I39" s="48"/>
      <c r="J39" s="49"/>
      <c r="K39" s="92"/>
      <c r="L39" s="92"/>
      <c r="M39" s="98"/>
      <c r="N39" s="93"/>
      <c r="O39" s="93"/>
      <c r="P39" s="99"/>
      <c r="Q39" s="41" t="s">
        <v>36</v>
      </c>
      <c r="R39" s="41" t="s">
        <v>40</v>
      </c>
      <c r="S39" s="42">
        <v>42314</v>
      </c>
      <c r="T39" s="123"/>
      <c r="U39" s="57">
        <f t="shared" si="3"/>
        <v>1</v>
      </c>
    </row>
    <row r="40" spans="1:21" s="16" customFormat="1" ht="23.1" customHeight="1" thickBot="1" x14ac:dyDescent="0.35">
      <c r="A40" s="95"/>
      <c r="B40" s="92"/>
      <c r="C40" s="92"/>
      <c r="D40" s="98"/>
      <c r="E40" s="92"/>
      <c r="F40" s="92"/>
      <c r="G40" s="98"/>
      <c r="H40" s="48"/>
      <c r="I40" s="48"/>
      <c r="J40" s="49"/>
      <c r="K40" s="92"/>
      <c r="L40" s="92"/>
      <c r="M40" s="98"/>
      <c r="N40" s="24"/>
      <c r="O40" s="24"/>
      <c r="P40" s="25"/>
      <c r="Q40" s="41" t="s">
        <v>37</v>
      </c>
      <c r="R40" s="41" t="s">
        <v>40</v>
      </c>
      <c r="S40" s="42">
        <v>42314</v>
      </c>
      <c r="T40" s="123"/>
      <c r="U40" s="57">
        <f t="shared" si="3"/>
        <v>1</v>
      </c>
    </row>
    <row r="41" spans="1:21" s="16" customFormat="1" ht="23.1" customHeight="1" thickBot="1" x14ac:dyDescent="0.35">
      <c r="A41" s="96"/>
      <c r="B41" s="93"/>
      <c r="C41" s="93"/>
      <c r="D41" s="99"/>
      <c r="E41" s="93"/>
      <c r="F41" s="93"/>
      <c r="G41" s="99"/>
      <c r="H41" s="48"/>
      <c r="I41" s="48"/>
      <c r="J41" s="49"/>
      <c r="K41" s="93"/>
      <c r="L41" s="93"/>
      <c r="M41" s="99"/>
      <c r="N41" s="32"/>
      <c r="O41" s="32"/>
      <c r="P41" s="32"/>
      <c r="Q41" s="24"/>
      <c r="R41" s="24"/>
      <c r="S41" s="25"/>
      <c r="T41" s="124"/>
      <c r="U41" s="57">
        <f t="shared" si="3"/>
        <v>0</v>
      </c>
    </row>
    <row r="42" spans="1:21" s="16" customFormat="1" ht="23.1" customHeight="1" thickBot="1" x14ac:dyDescent="0.35">
      <c r="A42" s="29" t="s">
        <v>19</v>
      </c>
      <c r="B42" s="24"/>
      <c r="C42" s="24"/>
      <c r="D42" s="25"/>
      <c r="E42" s="24"/>
      <c r="F42" s="24"/>
      <c r="G42" s="24"/>
      <c r="H42" s="30"/>
      <c r="I42" s="30"/>
      <c r="J42" s="30"/>
      <c r="K42" s="24"/>
      <c r="L42" s="24"/>
      <c r="M42" s="25"/>
      <c r="N42" s="62"/>
      <c r="O42" s="62"/>
      <c r="P42" s="62"/>
      <c r="Q42" s="32"/>
      <c r="R42" s="32"/>
      <c r="S42" s="32"/>
      <c r="T42" s="14">
        <f t="shared" ref="T42:T43" si="4">U42</f>
        <v>0</v>
      </c>
      <c r="U42" s="57">
        <f t="shared" si="3"/>
        <v>0</v>
      </c>
    </row>
    <row r="43" spans="1:21" s="16" customFormat="1" ht="23.1" customHeight="1" thickBot="1" x14ac:dyDescent="0.35">
      <c r="A43" s="31" t="s">
        <v>20</v>
      </c>
      <c r="B43" s="32"/>
      <c r="C43" s="32"/>
      <c r="D43" s="32"/>
      <c r="E43" s="32"/>
      <c r="F43" s="32"/>
      <c r="G43" s="32"/>
      <c r="H43" s="17"/>
      <c r="I43" s="17"/>
      <c r="J43" s="33"/>
      <c r="K43" s="32"/>
      <c r="L43" s="32"/>
      <c r="M43" s="35"/>
      <c r="N43" s="88">
        <f>N44</f>
        <v>4</v>
      </c>
      <c r="O43" s="89"/>
      <c r="P43" s="90"/>
      <c r="Q43" s="88">
        <f>Q44</f>
        <v>6</v>
      </c>
      <c r="R43" s="89"/>
      <c r="S43" s="90"/>
      <c r="T43" s="14">
        <f t="shared" si="4"/>
        <v>0</v>
      </c>
      <c r="U43" s="57">
        <f t="shared" si="3"/>
        <v>0</v>
      </c>
    </row>
    <row r="44" spans="1:21" s="16" customFormat="1" ht="24" customHeight="1" thickBot="1" x14ac:dyDescent="0.35">
      <c r="A44" s="34" t="s">
        <v>13</v>
      </c>
      <c r="B44" s="88">
        <f>B45</f>
        <v>5</v>
      </c>
      <c r="C44" s="89"/>
      <c r="D44" s="90"/>
      <c r="E44" s="88">
        <f>E45</f>
        <v>0</v>
      </c>
      <c r="F44" s="89"/>
      <c r="G44" s="90"/>
      <c r="H44" s="88">
        <f>H45</f>
        <v>5</v>
      </c>
      <c r="I44" s="89"/>
      <c r="J44" s="90"/>
      <c r="K44" s="88">
        <f>K45</f>
        <v>0</v>
      </c>
      <c r="L44" s="89"/>
      <c r="M44" s="90"/>
      <c r="N44" s="41">
        <f>COUNTIF(N28:N41,"*")</f>
        <v>4</v>
      </c>
      <c r="O44" s="77"/>
      <c r="P44" s="77"/>
      <c r="Q44" s="85">
        <f>COUNTIF(Q28:Q42,"*")</f>
        <v>6</v>
      </c>
      <c r="R44" s="86"/>
      <c r="S44" s="87"/>
      <c r="T44" s="22">
        <f>SUM(T28:T43)</f>
        <v>20</v>
      </c>
    </row>
    <row r="45" spans="1:21" ht="18.75" hidden="1" x14ac:dyDescent="0.3">
      <c r="B45" s="39">
        <f>COUNTIF(B28:B43,"*")</f>
        <v>5</v>
      </c>
      <c r="C45" s="40"/>
      <c r="D45" s="27"/>
      <c r="E45" s="39">
        <f>COUNTIF(E28:E43,"*")</f>
        <v>0</v>
      </c>
      <c r="F45" s="27"/>
      <c r="G45" s="27"/>
      <c r="H45" s="39">
        <f>COUNTIF(H28:H43,"*")</f>
        <v>5</v>
      </c>
      <c r="I45" s="27"/>
      <c r="J45" s="27"/>
      <c r="K45" s="39">
        <f>COUNTIF(K28:K43,"*")</f>
        <v>0</v>
      </c>
      <c r="L45" s="27"/>
      <c r="M45" s="27"/>
      <c r="N45" s="2"/>
      <c r="O45" s="2"/>
      <c r="P45" s="2"/>
      <c r="T45">
        <f>SUM(B45:S45)</f>
        <v>10</v>
      </c>
    </row>
    <row r="46" spans="1:21" ht="18.75" x14ac:dyDescent="0.3">
      <c r="B46" s="75"/>
      <c r="C46" s="76"/>
      <c r="D46" s="27"/>
      <c r="E46" s="75"/>
      <c r="F46" s="27"/>
      <c r="G46" s="27"/>
      <c r="H46" s="75"/>
      <c r="I46" s="27"/>
      <c r="J46" s="27"/>
      <c r="K46" s="75"/>
      <c r="L46" s="27"/>
      <c r="M46" s="27"/>
      <c r="N46" s="2"/>
      <c r="O46" s="2"/>
      <c r="P46" s="2"/>
    </row>
    <row r="47" spans="1:21" x14ac:dyDescent="0.25">
      <c r="A47" s="3"/>
      <c r="K47" s="2"/>
      <c r="N47" s="2"/>
      <c r="O47" s="2"/>
      <c r="P47" s="2"/>
    </row>
    <row r="48" spans="1:21" ht="16.5" thickBot="1" x14ac:dyDescent="0.3">
      <c r="K48" s="2"/>
      <c r="M48" s="2"/>
      <c r="N48" s="2"/>
      <c r="O48" s="2"/>
      <c r="P48" s="2"/>
    </row>
    <row r="49" spans="1:20" ht="24.95" customHeight="1" thickBot="1" x14ac:dyDescent="0.3">
      <c r="A49" s="4"/>
      <c r="B49" s="113" t="s">
        <v>0</v>
      </c>
      <c r="C49" s="114"/>
      <c r="D49" s="115"/>
      <c r="E49" s="113" t="s">
        <v>1</v>
      </c>
      <c r="F49" s="114"/>
      <c r="G49" s="115"/>
      <c r="H49" s="113" t="s">
        <v>2</v>
      </c>
      <c r="I49" s="114"/>
      <c r="J49" s="115"/>
      <c r="K49" s="113" t="s">
        <v>3</v>
      </c>
      <c r="L49" s="114"/>
      <c r="M49" s="115"/>
      <c r="N49" s="113" t="s">
        <v>4</v>
      </c>
      <c r="O49" s="114"/>
      <c r="P49" s="115"/>
      <c r="Q49" s="113" t="s">
        <v>5</v>
      </c>
      <c r="R49" s="114"/>
      <c r="S49" s="115"/>
      <c r="T49" s="5" t="s">
        <v>6</v>
      </c>
    </row>
    <row r="50" spans="1:20" ht="32.25" thickBot="1" x14ac:dyDescent="0.3">
      <c r="A50" s="6" t="s">
        <v>7</v>
      </c>
      <c r="B50" s="116">
        <v>195976</v>
      </c>
      <c r="C50" s="117"/>
      <c r="D50" s="118"/>
      <c r="E50" s="116">
        <v>67292</v>
      </c>
      <c r="F50" s="117"/>
      <c r="G50" s="118"/>
      <c r="H50" s="116">
        <v>56853</v>
      </c>
      <c r="I50" s="117"/>
      <c r="J50" s="118"/>
      <c r="K50" s="116">
        <v>77062</v>
      </c>
      <c r="L50" s="117"/>
      <c r="M50" s="118"/>
      <c r="N50" s="116">
        <v>23583</v>
      </c>
      <c r="O50" s="117"/>
      <c r="P50" s="118"/>
      <c r="Q50" s="116">
        <v>397183</v>
      </c>
      <c r="R50" s="117"/>
      <c r="S50" s="118"/>
      <c r="T50" s="7">
        <v>949113</v>
      </c>
    </row>
    <row r="51" spans="1:20" ht="16.5" thickBot="1" x14ac:dyDescent="0.3">
      <c r="A51" s="6"/>
      <c r="B51" s="8" t="s">
        <v>14</v>
      </c>
      <c r="C51" s="8" t="s">
        <v>15</v>
      </c>
      <c r="D51" s="8" t="s">
        <v>16</v>
      </c>
      <c r="E51" s="8" t="s">
        <v>14</v>
      </c>
      <c r="F51" s="8" t="s">
        <v>15</v>
      </c>
      <c r="G51" s="8" t="s">
        <v>16</v>
      </c>
      <c r="H51" s="8" t="s">
        <v>14</v>
      </c>
      <c r="I51" s="8" t="s">
        <v>15</v>
      </c>
      <c r="J51" s="8" t="s">
        <v>16</v>
      </c>
      <c r="K51" s="8" t="s">
        <v>14</v>
      </c>
      <c r="L51" s="8" t="s">
        <v>15</v>
      </c>
      <c r="M51" s="8" t="s">
        <v>16</v>
      </c>
      <c r="N51" s="8" t="s">
        <v>14</v>
      </c>
      <c r="O51" s="8" t="s">
        <v>15</v>
      </c>
      <c r="P51" s="8" t="s">
        <v>16</v>
      </c>
      <c r="Q51" s="8" t="s">
        <v>14</v>
      </c>
      <c r="R51" s="8" t="s">
        <v>15</v>
      </c>
      <c r="S51" s="8" t="s">
        <v>16</v>
      </c>
      <c r="T51" s="7"/>
    </row>
    <row r="52" spans="1:20" ht="15.95" customHeight="1" thickBot="1" x14ac:dyDescent="0.3">
      <c r="A52" s="103" t="s">
        <v>22</v>
      </c>
      <c r="B52" s="103" t="s">
        <v>23</v>
      </c>
      <c r="C52" s="43"/>
      <c r="D52" s="106">
        <v>42079</v>
      </c>
      <c r="E52" s="103"/>
      <c r="F52" s="103"/>
      <c r="G52" s="103"/>
      <c r="H52" s="103"/>
      <c r="I52" s="103"/>
      <c r="J52" s="103"/>
      <c r="K52" s="103" t="s">
        <v>34</v>
      </c>
      <c r="L52" s="103"/>
      <c r="M52" s="106">
        <v>42272</v>
      </c>
      <c r="N52" s="12" t="s">
        <v>24</v>
      </c>
      <c r="O52" s="12"/>
      <c r="P52" s="12">
        <v>42144</v>
      </c>
      <c r="Q52" s="63" t="s">
        <v>35</v>
      </c>
      <c r="R52" s="63" t="s">
        <v>40</v>
      </c>
      <c r="S52" s="64">
        <v>42258</v>
      </c>
      <c r="T52" s="100"/>
    </row>
    <row r="53" spans="1:20" s="36" customFormat="1" ht="15.95" customHeight="1" thickBot="1" x14ac:dyDescent="0.3">
      <c r="A53" s="104"/>
      <c r="B53" s="104"/>
      <c r="C53" s="44"/>
      <c r="D53" s="107"/>
      <c r="E53" s="104"/>
      <c r="F53" s="104"/>
      <c r="G53" s="104"/>
      <c r="H53" s="104"/>
      <c r="I53" s="104"/>
      <c r="J53" s="104"/>
      <c r="K53" s="104"/>
      <c r="L53" s="104"/>
      <c r="M53" s="107"/>
      <c r="N53" s="37" t="s">
        <v>29</v>
      </c>
      <c r="O53" s="37"/>
      <c r="P53" s="12">
        <v>42199</v>
      </c>
      <c r="Q53" s="69" t="s">
        <v>46</v>
      </c>
      <c r="R53" s="69" t="s">
        <v>43</v>
      </c>
      <c r="S53" s="70">
        <v>42318</v>
      </c>
      <c r="T53" s="101"/>
    </row>
    <row r="54" spans="1:20" ht="15.95" customHeight="1" thickBot="1" x14ac:dyDescent="0.3">
      <c r="A54" s="104"/>
      <c r="B54" s="105"/>
      <c r="C54" s="45"/>
      <c r="D54" s="108"/>
      <c r="E54" s="104"/>
      <c r="F54" s="104"/>
      <c r="G54" s="104"/>
      <c r="H54" s="104"/>
      <c r="I54" s="104"/>
      <c r="J54" s="104"/>
      <c r="K54" s="104"/>
      <c r="L54" s="104"/>
      <c r="M54" s="107"/>
      <c r="N54" s="12" t="s">
        <v>25</v>
      </c>
      <c r="O54" s="12"/>
      <c r="P54" s="12">
        <v>42139</v>
      </c>
      <c r="Q54" s="41" t="s">
        <v>49</v>
      </c>
      <c r="R54" s="41" t="s">
        <v>39</v>
      </c>
      <c r="S54" s="42">
        <v>42398</v>
      </c>
      <c r="T54" s="101"/>
    </row>
    <row r="55" spans="1:20" ht="16.5" customHeight="1" thickBot="1" x14ac:dyDescent="0.3">
      <c r="A55" s="104"/>
      <c r="B55" s="104" t="s">
        <v>30</v>
      </c>
      <c r="C55" s="44"/>
      <c r="D55" s="107">
        <v>42222</v>
      </c>
      <c r="E55" s="104"/>
      <c r="F55" s="104"/>
      <c r="G55" s="104"/>
      <c r="H55" s="104"/>
      <c r="I55" s="104"/>
      <c r="J55" s="104"/>
      <c r="K55" s="104"/>
      <c r="L55" s="104"/>
      <c r="M55" s="107"/>
      <c r="N55" s="13" t="s">
        <v>27</v>
      </c>
      <c r="O55" s="13"/>
      <c r="P55" s="13">
        <v>42167</v>
      </c>
      <c r="Q55" s="65" t="s">
        <v>42</v>
      </c>
      <c r="R55" s="65" t="s">
        <v>40</v>
      </c>
      <c r="S55" s="66">
        <v>42328</v>
      </c>
      <c r="T55" s="101"/>
    </row>
    <row r="56" spans="1:20" ht="16.5" customHeight="1" thickBot="1" x14ac:dyDescent="0.3">
      <c r="A56" s="104"/>
      <c r="B56" s="104"/>
      <c r="C56" s="44"/>
      <c r="D56" s="107"/>
      <c r="E56" s="104"/>
      <c r="F56" s="104"/>
      <c r="G56" s="104"/>
      <c r="H56" s="104"/>
      <c r="I56" s="104"/>
      <c r="J56" s="104"/>
      <c r="K56" s="104"/>
      <c r="L56" s="104"/>
      <c r="M56" s="107"/>
      <c r="N56" s="13" t="s">
        <v>26</v>
      </c>
      <c r="O56" s="13"/>
      <c r="P56" s="13">
        <v>42170</v>
      </c>
      <c r="Q56" s="65"/>
      <c r="R56" s="65"/>
      <c r="S56" s="66"/>
      <c r="T56" s="101"/>
    </row>
    <row r="57" spans="1:20" ht="16.5" customHeight="1" thickBot="1" x14ac:dyDescent="0.3">
      <c r="A57" s="104"/>
      <c r="B57" s="104"/>
      <c r="C57" s="44"/>
      <c r="D57" s="107"/>
      <c r="E57" s="104"/>
      <c r="F57" s="104"/>
      <c r="G57" s="104"/>
      <c r="H57" s="104"/>
      <c r="I57" s="104"/>
      <c r="J57" s="104"/>
      <c r="K57" s="104"/>
      <c r="L57" s="104"/>
      <c r="M57" s="107"/>
      <c r="N57" s="47" t="s">
        <v>33</v>
      </c>
      <c r="O57" s="13"/>
      <c r="P57" s="13">
        <v>42272</v>
      </c>
      <c r="Q57" s="65"/>
      <c r="R57" s="65"/>
      <c r="S57" s="66"/>
      <c r="T57" s="101"/>
    </row>
    <row r="58" spans="1:20" ht="16.5" customHeight="1" thickBot="1" x14ac:dyDescent="0.3">
      <c r="A58" s="105"/>
      <c r="B58" s="105"/>
      <c r="C58" s="45"/>
      <c r="D58" s="108"/>
      <c r="E58" s="105"/>
      <c r="F58" s="105"/>
      <c r="G58" s="105"/>
      <c r="H58" s="105"/>
      <c r="I58" s="105"/>
      <c r="J58" s="105"/>
      <c r="K58" s="105"/>
      <c r="L58" s="105"/>
      <c r="M58" s="108"/>
      <c r="N58" s="13" t="s">
        <v>28</v>
      </c>
      <c r="O58" s="13"/>
      <c r="P58" s="13">
        <v>42202</v>
      </c>
      <c r="Q58" s="67"/>
      <c r="R58" s="67"/>
      <c r="S58" s="68"/>
      <c r="T58" s="102"/>
    </row>
    <row r="59" spans="1:20" x14ac:dyDescent="0.25">
      <c r="N59" s="9"/>
      <c r="P59" s="2"/>
    </row>
    <row r="60" spans="1:20" x14ac:dyDescent="0.25">
      <c r="B60" s="2"/>
    </row>
    <row r="61" spans="1:20" x14ac:dyDescent="0.25">
      <c r="A61" s="52"/>
      <c r="B61" s="2">
        <v>42419</v>
      </c>
    </row>
    <row r="62" spans="1:20" x14ac:dyDescent="0.25">
      <c r="B62" s="2">
        <f>B61-90</f>
        <v>42329</v>
      </c>
    </row>
    <row r="63" spans="1:20" x14ac:dyDescent="0.25">
      <c r="A63" s="52"/>
      <c r="B63" s="2">
        <f>B61-180</f>
        <v>42239</v>
      </c>
    </row>
  </sheetData>
  <mergeCells count="110">
    <mergeCell ref="B25:D25"/>
    <mergeCell ref="K36:K41"/>
    <mergeCell ref="L36:L41"/>
    <mergeCell ref="M36:M41"/>
    <mergeCell ref="T28:T35"/>
    <mergeCell ref="Q26:S26"/>
    <mergeCell ref="K28:K35"/>
    <mergeCell ref="L28:L35"/>
    <mergeCell ref="M28:M35"/>
    <mergeCell ref="T36:T41"/>
    <mergeCell ref="O34:O39"/>
    <mergeCell ref="P34:P39"/>
    <mergeCell ref="N34:N39"/>
    <mergeCell ref="K26:M26"/>
    <mergeCell ref="E9:E11"/>
    <mergeCell ref="K9:K11"/>
    <mergeCell ref="L9:L11"/>
    <mergeCell ref="M9:M11"/>
    <mergeCell ref="H21:J21"/>
    <mergeCell ref="K21:M21"/>
    <mergeCell ref="K25:M25"/>
    <mergeCell ref="N25:P25"/>
    <mergeCell ref="E25:G25"/>
    <mergeCell ref="P9:P11"/>
    <mergeCell ref="M12:M19"/>
    <mergeCell ref="K12:K19"/>
    <mergeCell ref="L12:L19"/>
    <mergeCell ref="N26:P26"/>
    <mergeCell ref="N21:P21"/>
    <mergeCell ref="K49:M49"/>
    <mergeCell ref="N49:P49"/>
    <mergeCell ref="Q49:S49"/>
    <mergeCell ref="K44:M44"/>
    <mergeCell ref="N43:P43"/>
    <mergeCell ref="H44:J44"/>
    <mergeCell ref="E44:G44"/>
    <mergeCell ref="B50:D50"/>
    <mergeCell ref="E50:G50"/>
    <mergeCell ref="H50:J50"/>
    <mergeCell ref="K50:M50"/>
    <mergeCell ref="N50:P50"/>
    <mergeCell ref="Q50:S50"/>
    <mergeCell ref="B49:D49"/>
    <mergeCell ref="E49:G49"/>
    <mergeCell ref="Q43:S43"/>
    <mergeCell ref="H49:J49"/>
    <mergeCell ref="B44:D44"/>
    <mergeCell ref="A1:T1"/>
    <mergeCell ref="Q20:S20"/>
    <mergeCell ref="Q4:S4"/>
    <mergeCell ref="B3:D3"/>
    <mergeCell ref="E3:G3"/>
    <mergeCell ref="H3:J3"/>
    <mergeCell ref="K3:M3"/>
    <mergeCell ref="N3:P3"/>
    <mergeCell ref="Q3:S3"/>
    <mergeCell ref="Q9:Q11"/>
    <mergeCell ref="R9:R11"/>
    <mergeCell ref="S9:S11"/>
    <mergeCell ref="E4:G4"/>
    <mergeCell ref="H4:J4"/>
    <mergeCell ref="K4:M4"/>
    <mergeCell ref="B4:D4"/>
    <mergeCell ref="N9:N11"/>
    <mergeCell ref="O9:O11"/>
    <mergeCell ref="A9:A11"/>
    <mergeCell ref="N4:P4"/>
    <mergeCell ref="F9:F11"/>
    <mergeCell ref="G9:G11"/>
    <mergeCell ref="T9:T11"/>
    <mergeCell ref="T12:T19"/>
    <mergeCell ref="T52:T58"/>
    <mergeCell ref="A52:A58"/>
    <mergeCell ref="E52:E58"/>
    <mergeCell ref="F52:F58"/>
    <mergeCell ref="G52:G58"/>
    <mergeCell ref="H52:H58"/>
    <mergeCell ref="I52:I58"/>
    <mergeCell ref="B52:B54"/>
    <mergeCell ref="D52:D54"/>
    <mergeCell ref="B55:B58"/>
    <mergeCell ref="D55:D58"/>
    <mergeCell ref="J52:J58"/>
    <mergeCell ref="K52:K58"/>
    <mergeCell ref="L52:L58"/>
    <mergeCell ref="M52:M58"/>
    <mergeCell ref="Q21:S21"/>
    <mergeCell ref="Q44:S44"/>
    <mergeCell ref="H25:J25"/>
    <mergeCell ref="A12:A19"/>
    <mergeCell ref="E12:E19"/>
    <mergeCell ref="F12:F19"/>
    <mergeCell ref="G12:G19"/>
    <mergeCell ref="A36:A41"/>
    <mergeCell ref="B36:B41"/>
    <mergeCell ref="C36:C41"/>
    <mergeCell ref="D36:D41"/>
    <mergeCell ref="E36:E41"/>
    <mergeCell ref="F36:F41"/>
    <mergeCell ref="G36:G41"/>
    <mergeCell ref="E28:E35"/>
    <mergeCell ref="F28:F35"/>
    <mergeCell ref="G28:G35"/>
    <mergeCell ref="A28:A35"/>
    <mergeCell ref="B21:D21"/>
    <mergeCell ref="E21:G21"/>
    <mergeCell ref="Q25:S25"/>
    <mergeCell ref="B26:D26"/>
    <mergeCell ref="E26:G26"/>
    <mergeCell ref="H26:J26"/>
  </mergeCells>
  <phoneticPr fontId="7" type="noConversion"/>
  <printOptions horizontalCentered="1"/>
  <pageMargins left="0.25" right="0.25" top="0.25" bottom="0.25" header="0.25" footer="0.25"/>
  <pageSetup scale="53" orientation="landscape" horizontalDpi="4294967292" verticalDpi="4294967292" copies="15" r:id="rId1"/>
  <headerFooter>
    <oddFooter>&amp;C&amp;"Calibri,Regular"&amp;K000000Page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and Length of Stay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Peters-Ruvolo, Annette</cp:lastModifiedBy>
  <cp:lastPrinted>2016-01-22T16:17:50Z</cp:lastPrinted>
  <dcterms:created xsi:type="dcterms:W3CDTF">2014-10-24T14:23:56Z</dcterms:created>
  <dcterms:modified xsi:type="dcterms:W3CDTF">2016-03-11T18:37:34Z</dcterms:modified>
</cp:coreProperties>
</file>