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rlbertrand/Desktop/Dropbox/ Patriot Housing Initiative/PH 2Q'17/5-26-17/"/>
    </mc:Choice>
  </mc:AlternateContent>
  <bookViews>
    <workbookView xWindow="0" yWindow="460" windowWidth="19440" windowHeight="11760" tabRatio="500"/>
  </bookViews>
  <sheets>
    <sheet name="Location and Length of Stay" sheetId="1" r:id="rId1"/>
    <sheet name="Countdown to ZERO" sheetId="3" r:id="rId2"/>
  </sheets>
  <definedNames>
    <definedName name="_xlnm.Print_Area" localSheetId="1">'Countdown to ZERO'!$A$1:$O$13</definedName>
    <definedName name="_xlnm.Print_Area" localSheetId="0">'Location and Length of Stay'!$A$1:$T$41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4" i="1" l="1"/>
  <c r="U35" i="1"/>
  <c r="U36" i="1"/>
  <c r="U37" i="1"/>
  <c r="U16" i="1"/>
  <c r="U32" i="1"/>
  <c r="U6" i="1"/>
  <c r="U9" i="1"/>
  <c r="U10" i="1"/>
  <c r="U11" i="1"/>
  <c r="U12" i="1"/>
  <c r="U13" i="1"/>
  <c r="U14" i="1"/>
  <c r="U15" i="1"/>
  <c r="U18" i="1"/>
  <c r="V20" i="1"/>
  <c r="Q20" i="1"/>
  <c r="U28" i="1"/>
  <c r="U29" i="1"/>
  <c r="U31" i="1"/>
  <c r="U33" i="1"/>
  <c r="N39" i="1"/>
  <c r="N38" i="1"/>
  <c r="U38" i="1"/>
  <c r="T39" i="1"/>
  <c r="T34" i="1"/>
  <c r="T10" i="1"/>
  <c r="T37" i="1"/>
  <c r="B40" i="1"/>
  <c r="N21" i="1"/>
  <c r="N20" i="1"/>
  <c r="Q40" i="1"/>
  <c r="Q39" i="1"/>
  <c r="T38" i="1"/>
  <c r="K21" i="1"/>
  <c r="K20" i="1"/>
  <c r="B39" i="1"/>
  <c r="Q21" i="1"/>
  <c r="H21" i="1"/>
  <c r="E21" i="1"/>
  <c r="B21" i="1"/>
  <c r="B20" i="1"/>
  <c r="H40" i="1"/>
  <c r="H39" i="1"/>
  <c r="T6" i="1"/>
  <c r="K40" i="1"/>
  <c r="K39" i="1"/>
  <c r="E40" i="1"/>
  <c r="E20" i="1"/>
  <c r="B57" i="1"/>
  <c r="B59" i="1"/>
  <c r="E39" i="1"/>
  <c r="T27" i="1"/>
  <c r="T40" i="1"/>
  <c r="T21" i="1"/>
  <c r="T9" i="1"/>
  <c r="T20" i="1"/>
  <c r="H20" i="1"/>
  <c r="B58" i="1"/>
</calcChain>
</file>

<file path=xl/comments1.xml><?xml version="1.0" encoding="utf-8"?>
<comments xmlns="http://schemas.openxmlformats.org/spreadsheetml/2006/main">
  <authors>
    <author>Allison</author>
    <author>Annette Peters-Ruvolo</author>
  </authors>
  <commentList>
    <comment ref="B9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Chris John is meeting with David Toledo on Monday. Still waiting for VOA NYC decision.</t>
        </r>
      </text>
    </comment>
    <comment ref="B10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Pier St candidate, there are questions about eligibility</t>
        </r>
      </text>
    </comment>
    <comment ref="Q10" authorId="0">
      <text>
        <r>
          <rPr>
            <b/>
            <sz val="9"/>
            <color indexed="81"/>
            <rFont val="Tahoma"/>
          </rPr>
          <t>Allison:</t>
        </r>
        <r>
          <rPr>
            <sz val="9"/>
            <color indexed="81"/>
            <rFont val="Tahoma"/>
          </rPr>
          <t xml:space="preserve">
</t>
        </r>
      </text>
    </comment>
    <comment ref="Q19" authorId="1">
      <text>
        <r>
          <rPr>
            <b/>
            <sz val="9"/>
            <color indexed="81"/>
            <rFont val="Tahoma"/>
          </rPr>
          <t>Annette Peters-Ruvolo:</t>
        </r>
        <r>
          <rPr>
            <sz val="9"/>
            <color indexed="81"/>
            <rFont val="Tahoma"/>
          </rPr>
          <t xml:space="preserve">
Allison:
VOA holding despite case closure to allow time for him to get to the VA for evaluation of competence</t>
        </r>
      </text>
    </comment>
  </commentList>
</comments>
</file>

<file path=xl/sharedStrings.xml><?xml version="1.0" encoding="utf-8"?>
<sst xmlns="http://schemas.openxmlformats.org/spreadsheetml/2006/main" count="199" uniqueCount="76">
  <si>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</si>
  <si>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</si>
  <si>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</si>
  <si>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</si>
  <si>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</si>
  <si>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</si>
  <si>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</si>
  <si>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</si>
  <si>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</si>
  <si>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</si>
  <si>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</si>
  <si>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</si>
  <si>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</si>
  <si>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</si>
  <si>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</si>
  <si>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</si>
  <si>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</si>
  <si>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</si>
  <si>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</si>
  <si>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</si>
  <si>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</si>
  <si>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</si>
  <si>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</si>
  <si>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</si>
  <si>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</si>
  <si>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</si>
  <si>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</si>
  <si>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</si>
  <si>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</si>
  <si>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</si>
  <si>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</si>
  <si>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</si>
  <si>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</si>
  <si>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</si>
  <si>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</si>
  <si>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</si>
  <si>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</si>
  <si>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</si>
  <si>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</si>
  <si>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</si>
  <si>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</si>
  <si>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</si>
  <si>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</si>
  <si>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</si>
  <si>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</si>
  <si>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Jon78</t>
  </si>
  <si>
    <t>Other*</t>
  </si>
  <si>
    <t>* Other includes institutional environments and unknown housing status</t>
  </si>
  <si>
    <t>Leo57</t>
  </si>
  <si>
    <t>New57</t>
  </si>
  <si>
    <t>Hil62</t>
  </si>
  <si>
    <t>Riv61</t>
  </si>
  <si>
    <t>Lea68</t>
  </si>
  <si>
    <t>Con55</t>
  </si>
  <si>
    <t>Oro64</t>
  </si>
  <si>
    <t>Ree60</t>
  </si>
  <si>
    <t>Pen46</t>
  </si>
  <si>
    <t>Bur60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</si>
  <si>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</si>
  <si>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</si>
  <si>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</si>
  <si>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</si>
  <si>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</si>
  <si>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</si>
  <si>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</si>
  <si>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Sim38</t>
  </si>
  <si>
    <t>Smi67</t>
  </si>
  <si>
    <t>Pal43</t>
  </si>
  <si>
    <t>Pag68</t>
  </si>
  <si>
    <t>Hay81</t>
  </si>
  <si>
    <t>Cor46</t>
  </si>
  <si>
    <t>Low76</t>
  </si>
  <si>
    <t>Gri57</t>
  </si>
  <si>
    <t>Wil50</t>
  </si>
  <si>
    <t>Vil51</t>
  </si>
  <si>
    <t>Westchester County Homeless Veterans Status Report By Location &amp; Length of Time Engaged as of 5/26/17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</si>
</sst>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4" borderId="7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14" fontId="10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/>
    <xf numFmtId="0" fontId="9" fillId="0" borderId="18" xfId="0" applyFont="1" applyBorder="1" applyAlignment="1">
      <alignment vertic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 vertical="center" wrapText="1"/>
    </xf>
    <xf numFmtId="14" fontId="10" fillId="3" borderId="28" xfId="0" applyNumberFormat="1" applyFont="1" applyFill="1" applyBorder="1" applyAlignment="1">
      <alignment horizontal="center" vertical="center" wrapText="1"/>
    </xf>
    <xf numFmtId="14" fontId="10" fillId="0" borderId="2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0" fillId="3" borderId="29" xfId="0" applyNumberFormat="1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9"/>
  <sheetViews>
    <sheetView tabSelected="1" zoomScale="65" zoomScaleNormal="65" zoomScalePageLayoutView="65" workbookViewId="0">
      <selection sqref="A1:T1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3" max="13" width="11.6640625" bestFit="1" customWidth="1"/>
    <col min="16" max="16" width="11.83203125" bestFit="1" customWidth="1"/>
    <col min="19" max="19" width="11.83203125" bestFit="1" customWidth="1"/>
    <col min="20" max="20" width="11.83203125" customWidth="1"/>
    <col min="21" max="22" width="11" customWidth="1"/>
  </cols>
  <sheetData>
    <row r="1" spans="1:24" ht="24" x14ac:dyDescent="0.2">
      <c r="A1" s="152" t="s">
        <v>75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4" customFormat="1" ht="25" customHeight="1" thickBot="1" x14ac:dyDescent="0.35">
      <c r="A3" s="13"/>
      <c r="B3" s="156" t="s">
        <v>0</v>
      </c>
      <c r="C3" s="157"/>
      <c r="D3" s="158"/>
      <c r="E3" s="156" t="s">
        <v>1</v>
      </c>
      <c r="F3" s="157"/>
      <c r="G3" s="158"/>
      <c r="H3" s="156" t="s">
        <v>2</v>
      </c>
      <c r="I3" s="157"/>
      <c r="J3" s="158"/>
      <c r="K3" s="156" t="s">
        <v>3</v>
      </c>
      <c r="L3" s="157"/>
      <c r="M3" s="158"/>
      <c r="N3" s="156" t="s">
        <v>4</v>
      </c>
      <c r="O3" s="157"/>
      <c r="P3" s="158"/>
      <c r="Q3" s="156" t="s">
        <v>5</v>
      </c>
      <c r="R3" s="157"/>
      <c r="S3" s="158"/>
      <c r="T3" s="80" t="s">
        <v>6</v>
      </c>
    </row>
    <row r="4" spans="1:24" s="14" customFormat="1" ht="37" thickBot="1" x14ac:dyDescent="0.3">
      <c r="A4" s="83" t="s">
        <v>7</v>
      </c>
      <c r="B4" s="153">
        <v>195976</v>
      </c>
      <c r="C4" s="154"/>
      <c r="D4" s="155"/>
      <c r="E4" s="153">
        <v>67292</v>
      </c>
      <c r="F4" s="154"/>
      <c r="G4" s="155"/>
      <c r="H4" s="153">
        <v>56853</v>
      </c>
      <c r="I4" s="154"/>
      <c r="J4" s="155"/>
      <c r="K4" s="153">
        <v>77062</v>
      </c>
      <c r="L4" s="154"/>
      <c r="M4" s="155"/>
      <c r="N4" s="153">
        <v>23583</v>
      </c>
      <c r="O4" s="154"/>
      <c r="P4" s="155"/>
      <c r="Q4" s="153">
        <v>397183</v>
      </c>
      <c r="R4" s="154"/>
      <c r="S4" s="155"/>
      <c r="T4" s="15">
        <v>949113</v>
      </c>
    </row>
    <row r="5" spans="1:24" s="14" customFormat="1" ht="37" thickBot="1" x14ac:dyDescent="0.3">
      <c r="A5" s="83"/>
      <c r="B5" s="16" t="s">
        <v>14</v>
      </c>
      <c r="C5" s="16" t="s">
        <v>34</v>
      </c>
      <c r="D5" s="16" t="s">
        <v>16</v>
      </c>
      <c r="E5" s="16" t="s">
        <v>14</v>
      </c>
      <c r="F5" s="16" t="s">
        <v>34</v>
      </c>
      <c r="G5" s="16" t="s">
        <v>16</v>
      </c>
      <c r="H5" s="16" t="s">
        <v>14</v>
      </c>
      <c r="I5" s="16" t="s">
        <v>34</v>
      </c>
      <c r="J5" s="16" t="s">
        <v>16</v>
      </c>
      <c r="K5" s="16" t="s">
        <v>14</v>
      </c>
      <c r="L5" s="16" t="s">
        <v>34</v>
      </c>
      <c r="M5" s="16" t="s">
        <v>16</v>
      </c>
      <c r="N5" s="16" t="s">
        <v>14</v>
      </c>
      <c r="O5" s="16" t="s">
        <v>34</v>
      </c>
      <c r="P5" s="16" t="s">
        <v>16</v>
      </c>
      <c r="Q5" s="16" t="s">
        <v>14</v>
      </c>
      <c r="R5" s="16" t="s">
        <v>34</v>
      </c>
      <c r="S5" s="16" t="s">
        <v>16</v>
      </c>
      <c r="T5" s="15"/>
    </row>
    <row r="6" spans="1:24" s="14" customFormat="1" ht="66" customHeight="1" thickBot="1" x14ac:dyDescent="0.35">
      <c r="A6" s="83" t="s">
        <v>8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8"/>
      <c r="Q6" s="31"/>
      <c r="R6" s="86"/>
      <c r="S6" s="40"/>
      <c r="T6" s="28">
        <f>U6</f>
        <v>0</v>
      </c>
      <c r="U6" s="29">
        <f t="shared" ref="U6:U13" si="0">COUNTIF(B6:S6,"&gt;8/8/2013")</f>
        <v>0</v>
      </c>
    </row>
    <row r="7" spans="1:24" s="14" customFormat="1" ht="66" customHeight="1" thickBot="1" x14ac:dyDescent="0.35">
      <c r="A7" s="83" t="s">
        <v>9</v>
      </c>
      <c r="B7" s="17"/>
      <c r="C7" s="17"/>
      <c r="D7" s="18"/>
      <c r="E7" s="17"/>
      <c r="F7" s="17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28">
        <v>0</v>
      </c>
      <c r="U7" s="39">
        <v>0</v>
      </c>
    </row>
    <row r="8" spans="1:24" s="14" customFormat="1" ht="66" customHeight="1" thickBot="1" x14ac:dyDescent="0.35">
      <c r="A8" s="83" t="s">
        <v>10</v>
      </c>
      <c r="B8" s="17"/>
      <c r="C8" s="17"/>
      <c r="D8" s="18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7"/>
      <c r="Q8" s="17"/>
      <c r="R8" s="17"/>
      <c r="S8" s="17"/>
      <c r="T8" s="28">
        <v>0</v>
      </c>
      <c r="U8" s="39">
        <v>0</v>
      </c>
      <c r="W8" s="20"/>
      <c r="X8" s="20"/>
    </row>
    <row r="9" spans="1:24" s="14" customFormat="1" ht="66" customHeight="1" thickBot="1" x14ac:dyDescent="0.35">
      <c r="A9" s="93" t="s">
        <v>11</v>
      </c>
      <c r="B9" s="66" t="s">
        <v>65</v>
      </c>
      <c r="C9" s="67" t="s">
        <v>36</v>
      </c>
      <c r="D9" s="68">
        <v>42580</v>
      </c>
      <c r="E9" s="93"/>
      <c r="F9" s="93"/>
      <c r="G9" s="95"/>
      <c r="H9" s="93"/>
      <c r="I9" s="93"/>
      <c r="J9" s="95"/>
      <c r="K9" s="101"/>
      <c r="L9" s="101"/>
      <c r="M9" s="101"/>
      <c r="N9" s="93"/>
      <c r="O9" s="31"/>
      <c r="P9" s="32"/>
      <c r="Q9" s="93"/>
      <c r="R9" s="93"/>
      <c r="S9" s="95"/>
      <c r="T9" s="96">
        <f>SUM(U9:U9)</f>
        <v>1</v>
      </c>
      <c r="U9" s="39">
        <f t="shared" si="0"/>
        <v>1</v>
      </c>
    </row>
    <row r="10" spans="1:24" s="14" customFormat="1" ht="24" customHeight="1" thickBot="1" x14ac:dyDescent="0.3">
      <c r="A10" s="160" t="s">
        <v>12</v>
      </c>
      <c r="B10" s="66" t="s">
        <v>54</v>
      </c>
      <c r="C10" s="67" t="s">
        <v>36</v>
      </c>
      <c r="D10" s="68">
        <v>42706</v>
      </c>
      <c r="E10" s="160"/>
      <c r="F10" s="160"/>
      <c r="G10" s="160"/>
      <c r="H10" s="160"/>
      <c r="I10" s="160"/>
      <c r="J10" s="160"/>
      <c r="K10" s="160"/>
      <c r="L10" s="160"/>
      <c r="M10" s="160"/>
      <c r="N10" s="73" t="s">
        <v>55</v>
      </c>
      <c r="O10" s="107" t="s">
        <v>35</v>
      </c>
      <c r="P10" s="102">
        <v>42706</v>
      </c>
      <c r="Q10" s="31" t="s">
        <v>67</v>
      </c>
      <c r="R10" s="31" t="s">
        <v>36</v>
      </c>
      <c r="S10" s="32">
        <v>42769</v>
      </c>
      <c r="T10" s="150">
        <f>SUM(U10:U17)</f>
        <v>11</v>
      </c>
      <c r="U10" s="39">
        <f>COUNTIF(B10:S10,"&gt;8/8/2013")</f>
        <v>3</v>
      </c>
    </row>
    <row r="11" spans="1:24" s="14" customFormat="1" ht="24" customHeight="1" thickBot="1" x14ac:dyDescent="0.3">
      <c r="A11" s="161"/>
      <c r="B11" s="91"/>
      <c r="C11" s="91"/>
      <c r="D11" s="92"/>
      <c r="E11" s="161"/>
      <c r="F11" s="161"/>
      <c r="G11" s="161"/>
      <c r="H11" s="161"/>
      <c r="I11" s="161"/>
      <c r="J11" s="161"/>
      <c r="K11" s="161"/>
      <c r="L11" s="161"/>
      <c r="M11" s="161"/>
      <c r="N11" s="103" t="s">
        <v>68</v>
      </c>
      <c r="O11" s="104" t="s">
        <v>35</v>
      </c>
      <c r="P11" s="105">
        <v>42769</v>
      </c>
      <c r="Q11" s="130" t="s">
        <v>66</v>
      </c>
      <c r="R11" s="24" t="s">
        <v>36</v>
      </c>
      <c r="S11" s="131">
        <v>42741</v>
      </c>
      <c r="T11" s="159"/>
      <c r="U11" s="39">
        <f>COUNTIF(B11:S11,"&gt;8/8/2013")</f>
        <v>2</v>
      </c>
    </row>
    <row r="12" spans="1:24" s="14" customFormat="1" ht="24" customHeight="1" thickBot="1" x14ac:dyDescent="0.3">
      <c r="A12" s="161"/>
      <c r="B12" s="91"/>
      <c r="C12" s="91"/>
      <c r="D12" s="92"/>
      <c r="E12" s="161"/>
      <c r="F12" s="161"/>
      <c r="G12" s="161"/>
      <c r="H12" s="161"/>
      <c r="I12" s="161"/>
      <c r="J12" s="161"/>
      <c r="K12" s="161"/>
      <c r="L12" s="161"/>
      <c r="M12" s="161"/>
      <c r="N12" s="104" t="s">
        <v>69</v>
      </c>
      <c r="O12" s="104" t="s">
        <v>35</v>
      </c>
      <c r="P12" s="106">
        <v>42818</v>
      </c>
      <c r="Q12" s="41"/>
      <c r="S12" s="41"/>
      <c r="T12" s="159"/>
      <c r="U12" s="39">
        <f>COUNTIF(B12:S12,"&gt;8/8/2013")</f>
        <v>1</v>
      </c>
    </row>
    <row r="13" spans="1:24" s="14" customFormat="1" ht="24" customHeight="1" thickBot="1" x14ac:dyDescent="0.3">
      <c r="A13" s="161"/>
      <c r="B13" s="91"/>
      <c r="C13" s="91"/>
      <c r="D13" s="92"/>
      <c r="E13" s="161"/>
      <c r="F13" s="161"/>
      <c r="G13" s="161"/>
      <c r="H13" s="161"/>
      <c r="I13" s="161"/>
      <c r="J13" s="161"/>
      <c r="K13" s="161"/>
      <c r="L13" s="161"/>
      <c r="M13" s="161"/>
      <c r="N13" s="104" t="s">
        <v>71</v>
      </c>
      <c r="O13" s="104" t="s">
        <v>35</v>
      </c>
      <c r="P13" s="106">
        <v>42832</v>
      </c>
      <c r="Q13" s="23"/>
      <c r="R13" s="89"/>
      <c r="S13" s="65"/>
      <c r="T13" s="159"/>
      <c r="U13" s="39">
        <f t="shared" si="0"/>
        <v>1</v>
      </c>
    </row>
    <row r="14" spans="1:24" s="14" customFormat="1" ht="24" customHeight="1" thickBot="1" x14ac:dyDescent="0.3">
      <c r="A14" s="161"/>
      <c r="B14" s="91"/>
      <c r="C14" s="91"/>
      <c r="D14" s="92"/>
      <c r="E14" s="161"/>
      <c r="F14" s="161"/>
      <c r="G14" s="161"/>
      <c r="H14" s="161"/>
      <c r="I14" s="161"/>
      <c r="J14" s="161"/>
      <c r="K14" s="161"/>
      <c r="L14" s="161"/>
      <c r="M14" s="161"/>
      <c r="N14" s="104" t="s">
        <v>70</v>
      </c>
      <c r="O14" s="104" t="s">
        <v>35</v>
      </c>
      <c r="P14" s="106">
        <v>42825</v>
      </c>
      <c r="Q14" s="24"/>
      <c r="R14" s="24"/>
      <c r="S14" s="90"/>
      <c r="T14" s="159"/>
      <c r="U14" s="39">
        <f>COUNTIF(B14:S14,"&gt;8/8/2013")</f>
        <v>1</v>
      </c>
    </row>
    <row r="15" spans="1:24" s="14" customFormat="1" ht="24" customHeight="1" thickBot="1" x14ac:dyDescent="0.3">
      <c r="A15" s="161"/>
      <c r="B15" s="143"/>
      <c r="C15" s="143"/>
      <c r="D15" s="147"/>
      <c r="E15" s="161"/>
      <c r="F15" s="161"/>
      <c r="G15" s="161"/>
      <c r="H15" s="161"/>
      <c r="I15" s="161"/>
      <c r="J15" s="161"/>
      <c r="K15" s="161"/>
      <c r="L15" s="161"/>
      <c r="M15" s="161"/>
      <c r="N15" s="104" t="s">
        <v>73</v>
      </c>
      <c r="O15" s="104" t="s">
        <v>35</v>
      </c>
      <c r="P15" s="106">
        <v>42790</v>
      </c>
      <c r="Q15" s="24"/>
      <c r="R15" s="24"/>
      <c r="S15" s="90"/>
      <c r="T15" s="159"/>
      <c r="U15" s="39">
        <f>COUNTIF(B15:S15,"&gt;8/8/2013")</f>
        <v>1</v>
      </c>
    </row>
    <row r="16" spans="1:24" s="14" customFormat="1" ht="24" customHeight="1" thickBot="1" x14ac:dyDescent="0.3">
      <c r="A16" s="161"/>
      <c r="B16" s="148"/>
      <c r="C16" s="148"/>
      <c r="D16" s="149"/>
      <c r="E16" s="161"/>
      <c r="F16" s="161"/>
      <c r="G16" s="161"/>
      <c r="H16" s="161"/>
      <c r="I16" s="161"/>
      <c r="J16" s="161"/>
      <c r="K16" s="161"/>
      <c r="L16" s="161"/>
      <c r="M16" s="161"/>
      <c r="N16" s="104" t="s">
        <v>72</v>
      </c>
      <c r="O16" s="104" t="s">
        <v>35</v>
      </c>
      <c r="P16" s="106">
        <v>42846</v>
      </c>
      <c r="Q16" s="24"/>
      <c r="R16" s="24"/>
      <c r="S16" s="90"/>
      <c r="T16" s="159"/>
      <c r="U16" s="39">
        <f>COUNTIF(B16:S16,"&gt;8/8/2013")</f>
        <v>1</v>
      </c>
    </row>
    <row r="17" spans="1:22" s="14" customFormat="1" ht="24" customHeight="1" thickBot="1" x14ac:dyDescent="0.3">
      <c r="A17" s="161"/>
      <c r="B17" s="91"/>
      <c r="C17" s="91"/>
      <c r="D17" s="92"/>
      <c r="E17" s="161"/>
      <c r="F17" s="161"/>
      <c r="G17" s="161"/>
      <c r="H17" s="161"/>
      <c r="I17" s="161"/>
      <c r="J17" s="161"/>
      <c r="K17" s="161"/>
      <c r="L17" s="161"/>
      <c r="M17" s="161"/>
      <c r="N17" s="104" t="s">
        <v>74</v>
      </c>
      <c r="O17" s="104" t="s">
        <v>35</v>
      </c>
      <c r="P17" s="106">
        <v>42874</v>
      </c>
      <c r="Q17" s="41"/>
      <c r="R17" s="41"/>
      <c r="S17" s="41"/>
      <c r="T17" s="159"/>
      <c r="U17" s="39">
        <v>1</v>
      </c>
    </row>
    <row r="18" spans="1:22" s="14" customFormat="1" ht="24" customHeight="1" thickBot="1" x14ac:dyDescent="0.3">
      <c r="A18" s="97" t="s">
        <v>46</v>
      </c>
      <c r="B18" s="135"/>
      <c r="C18" s="67"/>
      <c r="D18" s="136"/>
      <c r="E18" s="135"/>
      <c r="F18" s="67"/>
      <c r="G18" s="136"/>
      <c r="H18" s="135"/>
      <c r="I18" s="67"/>
      <c r="J18" s="136"/>
      <c r="K18" s="135"/>
      <c r="L18" s="67"/>
      <c r="M18" s="136"/>
      <c r="N18" s="135"/>
      <c r="O18" s="67"/>
      <c r="P18" s="136"/>
      <c r="Q18" s="81"/>
      <c r="R18" s="81"/>
      <c r="S18" s="95"/>
      <c r="T18" s="150">
        <v>1</v>
      </c>
      <c r="U18" s="39">
        <f>COUNTIF(E18:S18,"&gt;8/8/2013")</f>
        <v>0</v>
      </c>
    </row>
    <row r="19" spans="1:22" s="14" customFormat="1" ht="24" customHeight="1" thickBot="1" x14ac:dyDescent="0.3">
      <c r="A19" s="138"/>
      <c r="B19" s="139"/>
      <c r="C19" s="141"/>
      <c r="D19" s="140"/>
      <c r="E19" s="139"/>
      <c r="F19" s="141"/>
      <c r="G19" s="140"/>
      <c r="H19" s="139"/>
      <c r="I19" s="141"/>
      <c r="J19" s="140"/>
      <c r="K19" s="139"/>
      <c r="L19" s="141"/>
      <c r="M19" s="140"/>
      <c r="N19" s="139"/>
      <c r="O19" s="141"/>
      <c r="P19" s="140"/>
      <c r="Q19" s="74" t="s">
        <v>57</v>
      </c>
      <c r="R19" s="31" t="s">
        <v>35</v>
      </c>
      <c r="S19" s="137">
        <v>42853</v>
      </c>
      <c r="T19" s="151"/>
      <c r="U19" s="51">
        <v>1</v>
      </c>
    </row>
    <row r="20" spans="1:22" s="14" customFormat="1" ht="24" customHeight="1" thickBot="1" x14ac:dyDescent="0.35">
      <c r="A20" s="21" t="s">
        <v>13</v>
      </c>
      <c r="B20" s="165">
        <f>B21</f>
        <v>2</v>
      </c>
      <c r="C20" s="166"/>
      <c r="D20" s="167"/>
      <c r="E20" s="156">
        <f>E21</f>
        <v>0</v>
      </c>
      <c r="F20" s="157"/>
      <c r="G20" s="158"/>
      <c r="H20" s="156">
        <f>H21</f>
        <v>0</v>
      </c>
      <c r="I20" s="157"/>
      <c r="J20" s="158"/>
      <c r="K20" s="156">
        <f>K21</f>
        <v>0</v>
      </c>
      <c r="L20" s="157"/>
      <c r="M20" s="158"/>
      <c r="N20" s="156">
        <f>N21</f>
        <v>8</v>
      </c>
      <c r="O20" s="157"/>
      <c r="P20" s="158"/>
      <c r="Q20" s="156">
        <f>COUNTIF(Q6:Q19,"*")</f>
        <v>3</v>
      </c>
      <c r="R20" s="157"/>
      <c r="S20" s="158"/>
      <c r="T20" s="13">
        <f>SUM(T6:T18)</f>
        <v>13</v>
      </c>
      <c r="V20" s="14">
        <f>SUM(U6:U19)</f>
        <v>13</v>
      </c>
    </row>
    <row r="21" spans="1:22" s="14" customFormat="1" ht="18.75" hidden="1" x14ac:dyDescent="0.3">
      <c r="A21" s="30"/>
      <c r="B21" s="39">
        <f>COUNTIF(B6:B18,"*")</f>
        <v>2</v>
      </c>
      <c r="C21" s="30"/>
      <c r="D21" s="22"/>
      <c r="E21" s="39">
        <f>COUNTIF(E6:E17,"*")</f>
        <v>0</v>
      </c>
      <c r="F21" s="22"/>
      <c r="G21" s="22"/>
      <c r="H21" s="39">
        <f>COUNTIF(H6:H18,"*")</f>
        <v>0</v>
      </c>
      <c r="I21" s="22"/>
      <c r="J21" s="22"/>
      <c r="K21" s="39">
        <f>COUNTIF(K6:K18,"*")</f>
        <v>0</v>
      </c>
      <c r="L21" s="22"/>
      <c r="M21" s="22"/>
      <c r="N21" s="39">
        <f>COUNTIF(N6:N17,"*")</f>
        <v>8</v>
      </c>
      <c r="O21" s="22"/>
      <c r="P21" s="22"/>
      <c r="Q21" s="39">
        <f>COUNTIF(Q6:Q18,"*")</f>
        <v>2</v>
      </c>
      <c r="R21" s="50"/>
      <c r="S21" s="50"/>
      <c r="T21" s="22">
        <f>SUM(B21:S21)</f>
        <v>12</v>
      </c>
    </row>
    <row r="22" spans="1:22" s="14" customFormat="1" ht="15" customHeight="1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T22" s="50"/>
    </row>
    <row r="23" spans="1:22" s="14" customFormat="1" ht="19.5" thickBot="1" x14ac:dyDescent="0.35">
      <c r="A23" s="23"/>
    </row>
    <row r="24" spans="1:22" s="14" customFormat="1" ht="20" thickBot="1" x14ac:dyDescent="0.3">
      <c r="A24" s="13"/>
      <c r="B24" s="156" t="s">
        <v>0</v>
      </c>
      <c r="C24" s="157"/>
      <c r="D24" s="158"/>
      <c r="E24" s="156" t="s">
        <v>1</v>
      </c>
      <c r="F24" s="157"/>
      <c r="G24" s="158"/>
      <c r="H24" s="156" t="s">
        <v>2</v>
      </c>
      <c r="I24" s="157"/>
      <c r="J24" s="158"/>
      <c r="K24" s="156" t="s">
        <v>3</v>
      </c>
      <c r="L24" s="157"/>
      <c r="M24" s="158"/>
      <c r="N24" s="156" t="s">
        <v>4</v>
      </c>
      <c r="O24" s="157"/>
      <c r="P24" s="158"/>
      <c r="Q24" s="156" t="s">
        <v>5</v>
      </c>
      <c r="R24" s="157"/>
      <c r="S24" s="158"/>
      <c r="T24" s="80" t="s">
        <v>6</v>
      </c>
    </row>
    <row r="25" spans="1:22" s="14" customFormat="1" ht="37" thickBot="1" x14ac:dyDescent="0.3">
      <c r="A25" s="83" t="s">
        <v>7</v>
      </c>
      <c r="B25" s="153">
        <v>195976</v>
      </c>
      <c r="C25" s="154"/>
      <c r="D25" s="155"/>
      <c r="E25" s="153">
        <v>67292</v>
      </c>
      <c r="F25" s="154"/>
      <c r="G25" s="155"/>
      <c r="H25" s="153">
        <v>56853</v>
      </c>
      <c r="I25" s="154"/>
      <c r="J25" s="155"/>
      <c r="K25" s="153">
        <v>77062</v>
      </c>
      <c r="L25" s="154"/>
      <c r="M25" s="155"/>
      <c r="N25" s="153">
        <v>23583</v>
      </c>
      <c r="O25" s="154"/>
      <c r="P25" s="155"/>
      <c r="Q25" s="153">
        <v>397183</v>
      </c>
      <c r="R25" s="154"/>
      <c r="S25" s="155"/>
      <c r="T25" s="15">
        <v>949113</v>
      </c>
    </row>
    <row r="26" spans="1:22" s="14" customFormat="1" ht="37" thickBot="1" x14ac:dyDescent="0.3">
      <c r="A26" s="83"/>
      <c r="B26" s="16" t="s">
        <v>14</v>
      </c>
      <c r="C26" s="16" t="s">
        <v>34</v>
      </c>
      <c r="D26" s="16" t="s">
        <v>16</v>
      </c>
      <c r="E26" s="16" t="s">
        <v>14</v>
      </c>
      <c r="F26" s="16" t="s">
        <v>34</v>
      </c>
      <c r="G26" s="16" t="s">
        <v>16</v>
      </c>
      <c r="H26" s="16" t="s">
        <v>14</v>
      </c>
      <c r="I26" s="16" t="s">
        <v>34</v>
      </c>
      <c r="J26" s="16" t="s">
        <v>16</v>
      </c>
      <c r="K26" s="62" t="s">
        <v>14</v>
      </c>
      <c r="L26" s="62" t="s">
        <v>34</v>
      </c>
      <c r="M26" s="62" t="s">
        <v>16</v>
      </c>
      <c r="N26" s="16" t="s">
        <v>14</v>
      </c>
      <c r="O26" s="16" t="s">
        <v>34</v>
      </c>
      <c r="P26" s="16" t="s">
        <v>16</v>
      </c>
      <c r="Q26" s="16" t="s">
        <v>14</v>
      </c>
      <c r="R26" s="16" t="s">
        <v>34</v>
      </c>
      <c r="S26" s="16" t="s">
        <v>16</v>
      </c>
      <c r="T26" s="15"/>
      <c r="U26" s="29"/>
    </row>
    <row r="27" spans="1:22" s="14" customFormat="1" ht="24" customHeight="1" thickBot="1" x14ac:dyDescent="0.3">
      <c r="A27" s="168" t="s">
        <v>17</v>
      </c>
      <c r="B27" s="160"/>
      <c r="C27" s="160"/>
      <c r="D27" s="188"/>
      <c r="E27" s="160"/>
      <c r="F27" s="160"/>
      <c r="G27" s="188"/>
      <c r="H27" s="160"/>
      <c r="I27" s="160"/>
      <c r="J27" s="188"/>
      <c r="K27" s="160"/>
      <c r="L27" s="160"/>
      <c r="M27" s="188"/>
      <c r="N27" s="104" t="s">
        <v>69</v>
      </c>
      <c r="O27" s="104" t="s">
        <v>35</v>
      </c>
      <c r="P27" s="106">
        <v>42818</v>
      </c>
      <c r="Q27" s="87"/>
      <c r="R27" s="55"/>
      <c r="S27" s="88"/>
      <c r="T27" s="182">
        <f>SUM(U27:U33)</f>
        <v>6</v>
      </c>
      <c r="U27" s="39">
        <v>1</v>
      </c>
    </row>
    <row r="28" spans="1:22" s="14" customFormat="1" ht="24" customHeight="1" thickBot="1" x14ac:dyDescent="0.3">
      <c r="A28" s="169"/>
      <c r="B28" s="161"/>
      <c r="C28" s="161"/>
      <c r="D28" s="189"/>
      <c r="E28" s="161"/>
      <c r="F28" s="161"/>
      <c r="G28" s="189"/>
      <c r="H28" s="161"/>
      <c r="I28" s="161"/>
      <c r="J28" s="189"/>
      <c r="K28" s="161"/>
      <c r="L28" s="161"/>
      <c r="M28" s="189"/>
      <c r="N28" s="104" t="s">
        <v>71</v>
      </c>
      <c r="O28" s="104" t="s">
        <v>35</v>
      </c>
      <c r="P28" s="106">
        <v>42832</v>
      </c>
      <c r="Q28" s="31"/>
      <c r="R28" s="31"/>
      <c r="S28" s="32"/>
      <c r="T28" s="183"/>
      <c r="U28" s="39">
        <f>COUNTIF(B28:S28,"&gt;8/8/2013")</f>
        <v>1</v>
      </c>
    </row>
    <row r="29" spans="1:22" s="14" customFormat="1" ht="24" customHeight="1" thickBot="1" x14ac:dyDescent="0.3">
      <c r="A29" s="169"/>
      <c r="B29" s="161"/>
      <c r="C29" s="161"/>
      <c r="D29" s="189"/>
      <c r="E29" s="161"/>
      <c r="F29" s="161"/>
      <c r="G29" s="189"/>
      <c r="H29" s="161"/>
      <c r="I29" s="161"/>
      <c r="J29" s="189"/>
      <c r="K29" s="161"/>
      <c r="L29" s="161"/>
      <c r="M29" s="189"/>
      <c r="N29" s="104" t="s">
        <v>73</v>
      </c>
      <c r="O29" s="104" t="s">
        <v>35</v>
      </c>
      <c r="P29" s="106">
        <v>42790</v>
      </c>
      <c r="Q29" s="145"/>
      <c r="R29" s="31"/>
      <c r="S29" s="40"/>
      <c r="T29" s="183"/>
      <c r="U29" s="39">
        <f t="shared" ref="U29:U38" si="1">COUNTIF(B29:S29,"&gt;8/8/2013")</f>
        <v>1</v>
      </c>
    </row>
    <row r="30" spans="1:22" s="14" customFormat="1" ht="24" customHeight="1" thickBot="1" x14ac:dyDescent="0.3">
      <c r="A30" s="169"/>
      <c r="B30" s="161"/>
      <c r="C30" s="161"/>
      <c r="D30" s="189"/>
      <c r="E30" s="161"/>
      <c r="F30" s="161"/>
      <c r="G30" s="189"/>
      <c r="H30" s="161"/>
      <c r="I30" s="161"/>
      <c r="J30" s="189"/>
      <c r="K30" s="161"/>
      <c r="L30" s="161"/>
      <c r="M30" s="189"/>
      <c r="N30" s="104" t="s">
        <v>70</v>
      </c>
      <c r="O30" s="104" t="s">
        <v>35</v>
      </c>
      <c r="P30" s="106">
        <v>42825</v>
      </c>
      <c r="Q30" s="87"/>
      <c r="R30" s="55"/>
      <c r="S30" s="88"/>
      <c r="T30" s="183"/>
      <c r="U30" s="39">
        <v>1</v>
      </c>
    </row>
    <row r="31" spans="1:22" s="14" customFormat="1" ht="24" customHeight="1" thickBot="1" x14ac:dyDescent="0.3">
      <c r="A31" s="169"/>
      <c r="B31" s="161"/>
      <c r="C31" s="161"/>
      <c r="D31" s="189"/>
      <c r="E31" s="161"/>
      <c r="F31" s="161"/>
      <c r="G31" s="189"/>
      <c r="H31" s="161"/>
      <c r="I31" s="161"/>
      <c r="J31" s="189"/>
      <c r="K31" s="161"/>
      <c r="L31" s="161"/>
      <c r="M31" s="189"/>
      <c r="N31" s="104" t="s">
        <v>72</v>
      </c>
      <c r="O31" s="104" t="s">
        <v>35</v>
      </c>
      <c r="P31" s="106">
        <v>42846</v>
      </c>
      <c r="Q31" s="87"/>
      <c r="R31" s="55"/>
      <c r="S31" s="88"/>
      <c r="T31" s="183"/>
      <c r="U31" s="39">
        <f t="shared" si="1"/>
        <v>1</v>
      </c>
    </row>
    <row r="32" spans="1:22" s="14" customFormat="1" ht="24" customHeight="1" thickBot="1" x14ac:dyDescent="0.3">
      <c r="A32" s="169"/>
      <c r="B32" s="161"/>
      <c r="C32" s="161"/>
      <c r="D32" s="189"/>
      <c r="E32" s="161"/>
      <c r="F32" s="161"/>
      <c r="G32" s="189"/>
      <c r="H32" s="161"/>
      <c r="I32" s="161"/>
      <c r="J32" s="189"/>
      <c r="K32" s="161"/>
      <c r="L32" s="161"/>
      <c r="M32" s="189"/>
      <c r="N32" s="104" t="s">
        <v>74</v>
      </c>
      <c r="O32" s="104" t="s">
        <v>35</v>
      </c>
      <c r="P32" s="106">
        <v>42874</v>
      </c>
      <c r="Q32" s="87"/>
      <c r="R32" s="55"/>
      <c r="S32" s="88"/>
      <c r="T32" s="183"/>
      <c r="U32" s="39">
        <f t="shared" si="1"/>
        <v>1</v>
      </c>
    </row>
    <row r="33" spans="1:21" s="14" customFormat="1" ht="24" customHeight="1" thickBot="1" x14ac:dyDescent="0.3">
      <c r="A33" s="169"/>
      <c r="B33" s="161"/>
      <c r="C33" s="161"/>
      <c r="D33" s="189"/>
      <c r="E33" s="161"/>
      <c r="F33" s="161"/>
      <c r="G33" s="189"/>
      <c r="H33" s="161"/>
      <c r="I33" s="161"/>
      <c r="J33" s="189"/>
      <c r="K33" s="161"/>
      <c r="L33" s="161"/>
      <c r="M33" s="189"/>
      <c r="N33" s="31"/>
      <c r="O33" s="83"/>
      <c r="P33" s="85"/>
      <c r="Q33" s="87"/>
      <c r="R33" s="55"/>
      <c r="S33" s="88"/>
      <c r="T33" s="183"/>
      <c r="U33" s="39">
        <f t="shared" si="1"/>
        <v>0</v>
      </c>
    </row>
    <row r="34" spans="1:21" s="14" customFormat="1" ht="23" customHeight="1" thickBot="1" x14ac:dyDescent="0.3">
      <c r="A34" s="94" t="s">
        <v>18</v>
      </c>
      <c r="B34" s="66" t="s">
        <v>54</v>
      </c>
      <c r="C34" s="67" t="s">
        <v>36</v>
      </c>
      <c r="D34" s="68">
        <v>42706</v>
      </c>
      <c r="E34" s="93"/>
      <c r="F34" s="93"/>
      <c r="G34" s="95"/>
      <c r="H34" s="41"/>
      <c r="I34" s="41"/>
      <c r="J34" s="41"/>
      <c r="K34" s="99"/>
      <c r="L34" s="93"/>
      <c r="M34" s="95"/>
      <c r="N34" s="31" t="s">
        <v>55</v>
      </c>
      <c r="O34" s="83" t="s">
        <v>35</v>
      </c>
      <c r="P34" s="85">
        <v>42706</v>
      </c>
      <c r="Q34" s="31" t="s">
        <v>57</v>
      </c>
      <c r="R34" s="31" t="s">
        <v>35</v>
      </c>
      <c r="S34" s="32">
        <v>42713</v>
      </c>
      <c r="T34" s="182">
        <f>SUM(U34:U36)</f>
        <v>7</v>
      </c>
      <c r="U34" s="39">
        <f t="shared" si="1"/>
        <v>3</v>
      </c>
    </row>
    <row r="35" spans="1:21" s="14" customFormat="1" ht="23" customHeight="1" thickBot="1" x14ac:dyDescent="0.3">
      <c r="A35" s="144"/>
      <c r="B35" s="66"/>
      <c r="C35" s="67"/>
      <c r="D35" s="68"/>
      <c r="E35" s="74"/>
      <c r="F35" s="142"/>
      <c r="G35" s="137"/>
      <c r="H35" s="41"/>
      <c r="I35" s="41"/>
      <c r="J35" s="41"/>
      <c r="K35" s="99"/>
      <c r="L35" s="142"/>
      <c r="M35" s="146"/>
      <c r="N35" s="103" t="s">
        <v>68</v>
      </c>
      <c r="O35" s="104" t="s">
        <v>35</v>
      </c>
      <c r="P35" s="105">
        <v>42769</v>
      </c>
      <c r="Q35" s="132" t="s">
        <v>66</v>
      </c>
      <c r="R35" s="133" t="s">
        <v>36</v>
      </c>
      <c r="S35" s="134">
        <v>42741</v>
      </c>
      <c r="T35" s="183"/>
      <c r="U35" s="39">
        <f t="shared" si="1"/>
        <v>2</v>
      </c>
    </row>
    <row r="36" spans="1:21" s="14" customFormat="1" ht="23" customHeight="1" thickBot="1" x14ac:dyDescent="0.3">
      <c r="A36" s="144"/>
      <c r="B36" s="66"/>
      <c r="C36" s="67"/>
      <c r="D36" s="68"/>
      <c r="E36" s="74"/>
      <c r="F36" s="142"/>
      <c r="G36" s="137"/>
      <c r="H36" s="41"/>
      <c r="I36" s="41"/>
      <c r="J36" s="41"/>
      <c r="K36" s="99"/>
      <c r="L36" s="142"/>
      <c r="M36" s="146"/>
      <c r="N36" s="104" t="s">
        <v>73</v>
      </c>
      <c r="O36" s="104" t="s">
        <v>35</v>
      </c>
      <c r="P36" s="106">
        <v>42790</v>
      </c>
      <c r="Q36" s="31" t="s">
        <v>67</v>
      </c>
      <c r="R36" s="31" t="s">
        <v>35</v>
      </c>
      <c r="S36" s="32">
        <v>42769</v>
      </c>
      <c r="T36" s="184"/>
      <c r="U36" s="39">
        <f t="shared" si="1"/>
        <v>2</v>
      </c>
    </row>
    <row r="37" spans="1:21" s="14" customFormat="1" ht="23" customHeight="1" thickBot="1" x14ac:dyDescent="0.3">
      <c r="A37" s="94" t="s">
        <v>19</v>
      </c>
      <c r="B37" s="66" t="s">
        <v>65</v>
      </c>
      <c r="C37" s="67" t="s">
        <v>36</v>
      </c>
      <c r="D37" s="68">
        <v>42580</v>
      </c>
      <c r="E37" s="97"/>
      <c r="F37" s="31"/>
      <c r="G37" s="98"/>
      <c r="H37" s="31"/>
      <c r="I37" s="31"/>
      <c r="J37" s="32"/>
      <c r="K37" s="31"/>
      <c r="L37" s="31"/>
      <c r="M37" s="32"/>
      <c r="N37" s="41"/>
      <c r="O37" s="41"/>
      <c r="P37" s="41"/>
      <c r="Q37" s="41"/>
      <c r="R37" s="41"/>
      <c r="S37" s="41"/>
      <c r="T37" s="100">
        <f>SUM(U37:U37)</f>
        <v>1</v>
      </c>
      <c r="U37" s="39">
        <f t="shared" si="1"/>
        <v>1</v>
      </c>
    </row>
    <row r="38" spans="1:21" s="14" customFormat="1" ht="23" customHeight="1" thickBot="1" x14ac:dyDescent="0.35">
      <c r="A38" s="24" t="s">
        <v>20</v>
      </c>
      <c r="B38" s="31"/>
      <c r="C38" s="31"/>
      <c r="D38" s="31"/>
      <c r="E38" s="82"/>
      <c r="F38" s="82"/>
      <c r="G38" s="82"/>
      <c r="H38" s="83"/>
      <c r="I38" s="83"/>
      <c r="J38" s="85"/>
      <c r="K38" s="82"/>
      <c r="L38" s="82"/>
      <c r="M38" s="84"/>
      <c r="N38" s="185">
        <f>N39</f>
        <v>9</v>
      </c>
      <c r="O38" s="186"/>
      <c r="P38" s="187"/>
      <c r="Q38" s="31"/>
      <c r="R38" s="31"/>
      <c r="S38" s="31"/>
      <c r="T38" s="13">
        <f>U38</f>
        <v>0</v>
      </c>
      <c r="U38" s="39">
        <f t="shared" si="1"/>
        <v>0</v>
      </c>
    </row>
    <row r="39" spans="1:21" s="14" customFormat="1" ht="24" customHeight="1" thickBot="1" x14ac:dyDescent="0.35">
      <c r="A39" s="25" t="s">
        <v>13</v>
      </c>
      <c r="B39" s="156">
        <f>B40</f>
        <v>2</v>
      </c>
      <c r="C39" s="157"/>
      <c r="D39" s="158"/>
      <c r="E39" s="156">
        <f>E40</f>
        <v>0</v>
      </c>
      <c r="F39" s="157"/>
      <c r="G39" s="158"/>
      <c r="H39" s="156">
        <f>H40</f>
        <v>0</v>
      </c>
      <c r="I39" s="157"/>
      <c r="J39" s="158"/>
      <c r="K39" s="156">
        <f>K40</f>
        <v>0</v>
      </c>
      <c r="L39" s="157"/>
      <c r="M39" s="158"/>
      <c r="N39" s="156">
        <f>COUNTIF(N27:N37,"*")</f>
        <v>9</v>
      </c>
      <c r="O39" s="157"/>
      <c r="P39" s="158"/>
      <c r="Q39" s="156">
        <f>Q40</f>
        <v>3</v>
      </c>
      <c r="R39" s="157"/>
      <c r="S39" s="158"/>
      <c r="T39" s="19">
        <f>SUM(U27:U39)</f>
        <v>14</v>
      </c>
    </row>
    <row r="40" spans="1:21" ht="18.75" hidden="1" x14ac:dyDescent="0.3">
      <c r="B40" s="29">
        <f>COUNTIF(B27:B38,"*")</f>
        <v>2</v>
      </c>
      <c r="C40" s="30"/>
      <c r="D40" s="22"/>
      <c r="E40" s="39">
        <f>COUNTIF(E27:E38,"*")</f>
        <v>0</v>
      </c>
      <c r="F40" s="22"/>
      <c r="G40" s="22"/>
      <c r="H40" s="39">
        <f>COUNTIF(H28:H38,"*")</f>
        <v>0</v>
      </c>
      <c r="I40" s="22"/>
      <c r="J40" s="22"/>
      <c r="K40" s="39">
        <f>COUNTIF(K27:K38,"*")</f>
        <v>0</v>
      </c>
      <c r="L40" s="22"/>
      <c r="M40" s="22"/>
      <c r="N40" s="2"/>
      <c r="O40" s="2"/>
      <c r="P40" s="2"/>
      <c r="Q40" s="39">
        <f>COUNTIF(Q27:Q38,"*")</f>
        <v>3</v>
      </c>
      <c r="T40">
        <f>SUM(B40:S40)</f>
        <v>5</v>
      </c>
    </row>
    <row r="41" spans="1:21" ht="18.75" x14ac:dyDescent="0.3">
      <c r="A41" s="3" t="s">
        <v>47</v>
      </c>
      <c r="B41" s="51"/>
      <c r="C41" s="52"/>
      <c r="D41" s="22"/>
      <c r="E41" s="51"/>
      <c r="F41" s="22"/>
      <c r="G41" s="22"/>
      <c r="H41" s="51"/>
      <c r="I41" s="22"/>
      <c r="J41" s="22"/>
      <c r="K41" s="51"/>
      <c r="L41" s="22"/>
      <c r="M41" s="22"/>
      <c r="N41" s="2"/>
      <c r="O41" s="2"/>
      <c r="P41" s="2"/>
    </row>
    <row r="42" spans="1:21" ht="16.5" thickBot="1" x14ac:dyDescent="0.3">
      <c r="A42" s="3"/>
      <c r="K42" s="2"/>
      <c r="N42" s="2"/>
      <c r="O42" s="2"/>
      <c r="P42" s="2"/>
    </row>
    <row r="43" spans="1:21" ht="17" thickBot="1" x14ac:dyDescent="0.25">
      <c r="K43" s="2"/>
      <c r="M43" s="2"/>
      <c r="N43" s="173" t="s">
        <v>4</v>
      </c>
      <c r="O43" s="174"/>
      <c r="P43" s="175"/>
    </row>
    <row r="44" spans="1:21" ht="25" customHeight="1" thickBot="1" x14ac:dyDescent="0.3">
      <c r="A44" s="4"/>
      <c r="B44" s="173" t="s">
        <v>0</v>
      </c>
      <c r="C44" s="174"/>
      <c r="D44" s="175"/>
      <c r="E44" s="173" t="s">
        <v>1</v>
      </c>
      <c r="F44" s="174"/>
      <c r="G44" s="175"/>
      <c r="H44" s="173" t="s">
        <v>2</v>
      </c>
      <c r="I44" s="174"/>
      <c r="J44" s="175"/>
      <c r="K44" s="173" t="s">
        <v>3</v>
      </c>
      <c r="L44" s="174"/>
      <c r="M44" s="175"/>
      <c r="N44" s="170">
        <v>23583</v>
      </c>
      <c r="O44" s="171"/>
      <c r="P44" s="172"/>
      <c r="Q44" s="173" t="s">
        <v>5</v>
      </c>
      <c r="R44" s="174"/>
      <c r="S44" s="175"/>
      <c r="T44" s="5" t="s">
        <v>6</v>
      </c>
    </row>
    <row r="45" spans="1:21" ht="33" thickBot="1" x14ac:dyDescent="0.25">
      <c r="A45" s="6" t="s">
        <v>7</v>
      </c>
      <c r="B45" s="170">
        <v>195976</v>
      </c>
      <c r="C45" s="171"/>
      <c r="D45" s="172"/>
      <c r="E45" s="170">
        <v>67292</v>
      </c>
      <c r="F45" s="171"/>
      <c r="G45" s="172"/>
      <c r="H45" s="170">
        <v>56853</v>
      </c>
      <c r="I45" s="171"/>
      <c r="J45" s="172"/>
      <c r="K45" s="170">
        <v>77062</v>
      </c>
      <c r="L45" s="171"/>
      <c r="M45" s="172"/>
      <c r="N45" s="8" t="s">
        <v>14</v>
      </c>
      <c r="O45" s="8" t="s">
        <v>15</v>
      </c>
      <c r="P45" s="8" t="s">
        <v>16</v>
      </c>
      <c r="Q45" s="170">
        <v>397183</v>
      </c>
      <c r="R45" s="171"/>
      <c r="S45" s="172"/>
      <c r="T45" s="7">
        <v>949113</v>
      </c>
    </row>
    <row r="46" spans="1:21" ht="17" thickBot="1" x14ac:dyDescent="0.25">
      <c r="A46" s="6"/>
      <c r="B46" s="8" t="s">
        <v>14</v>
      </c>
      <c r="C46" s="8" t="s">
        <v>15</v>
      </c>
      <c r="D46" s="8" t="s">
        <v>16</v>
      </c>
      <c r="E46" s="8" t="s">
        <v>14</v>
      </c>
      <c r="F46" s="8" t="s">
        <v>15</v>
      </c>
      <c r="G46" s="8" t="s">
        <v>16</v>
      </c>
      <c r="H46" s="8" t="s">
        <v>14</v>
      </c>
      <c r="I46" s="8" t="s">
        <v>15</v>
      </c>
      <c r="J46" s="8" t="s">
        <v>16</v>
      </c>
      <c r="K46" s="8" t="s">
        <v>14</v>
      </c>
      <c r="L46" s="8" t="s">
        <v>15</v>
      </c>
      <c r="M46" s="8" t="s">
        <v>16</v>
      </c>
      <c r="N46" s="11" t="s">
        <v>23</v>
      </c>
      <c r="O46" s="11"/>
      <c r="P46" s="11">
        <v>42144</v>
      </c>
      <c r="Q46" s="8" t="s">
        <v>14</v>
      </c>
      <c r="R46" s="8" t="s">
        <v>15</v>
      </c>
      <c r="S46" s="8" t="s">
        <v>16</v>
      </c>
      <c r="T46" s="7"/>
    </row>
    <row r="47" spans="1:21" ht="16" customHeight="1" thickBot="1" x14ac:dyDescent="0.25">
      <c r="A47" s="162" t="s">
        <v>21</v>
      </c>
      <c r="B47" s="33" t="s">
        <v>22</v>
      </c>
      <c r="C47" s="33"/>
      <c r="D47" s="56">
        <v>42079</v>
      </c>
      <c r="E47" s="162"/>
      <c r="F47" s="162"/>
      <c r="G47" s="162"/>
      <c r="H47" s="53" t="s">
        <v>42</v>
      </c>
      <c r="I47" s="53" t="s">
        <v>38</v>
      </c>
      <c r="J47" s="54">
        <v>42412</v>
      </c>
      <c r="K47" s="162" t="s">
        <v>32</v>
      </c>
      <c r="L47" s="162"/>
      <c r="M47" s="179">
        <v>42272</v>
      </c>
      <c r="N47" s="27" t="s">
        <v>28</v>
      </c>
      <c r="O47" s="27"/>
      <c r="P47" s="11">
        <v>42199</v>
      </c>
      <c r="Q47" s="42" t="s">
        <v>33</v>
      </c>
      <c r="R47" s="42" t="s">
        <v>36</v>
      </c>
      <c r="S47" s="43">
        <v>42258</v>
      </c>
      <c r="T47" s="176"/>
    </row>
    <row r="48" spans="1:21" s="26" customFormat="1" ht="16" customHeight="1" thickBot="1" x14ac:dyDescent="0.25">
      <c r="A48" s="163"/>
      <c r="B48" s="31" t="s">
        <v>39</v>
      </c>
      <c r="C48" s="31" t="s">
        <v>38</v>
      </c>
      <c r="D48" s="32">
        <v>42722</v>
      </c>
      <c r="E48" s="163"/>
      <c r="F48" s="163"/>
      <c r="G48" s="163"/>
      <c r="H48" s="31" t="s">
        <v>45</v>
      </c>
      <c r="I48" s="31" t="s">
        <v>35</v>
      </c>
      <c r="J48" s="32">
        <v>42398</v>
      </c>
      <c r="K48" s="163"/>
      <c r="L48" s="163"/>
      <c r="M48" s="180"/>
      <c r="N48" s="27"/>
      <c r="O48" s="27"/>
      <c r="P48" s="11"/>
      <c r="Q48" s="48" t="s">
        <v>40</v>
      </c>
      <c r="R48" s="48" t="s">
        <v>38</v>
      </c>
      <c r="S48" s="49">
        <v>42318</v>
      </c>
      <c r="T48" s="177"/>
    </row>
    <row r="49" spans="1:20" s="26" customFormat="1" ht="16" customHeight="1" thickBot="1" x14ac:dyDescent="0.3">
      <c r="A49" s="163"/>
      <c r="B49" s="23" t="s">
        <v>51</v>
      </c>
      <c r="C49" s="24" t="s">
        <v>35</v>
      </c>
      <c r="D49" s="65">
        <v>42531</v>
      </c>
      <c r="E49" s="163"/>
      <c r="F49" s="163"/>
      <c r="G49" s="163"/>
      <c r="H49" s="71" t="s">
        <v>52</v>
      </c>
      <c r="I49" s="71" t="s">
        <v>38</v>
      </c>
      <c r="J49" s="72">
        <v>42552</v>
      </c>
      <c r="K49" s="163"/>
      <c r="L49" s="163"/>
      <c r="M49" s="180"/>
      <c r="N49" s="11" t="s">
        <v>24</v>
      </c>
      <c r="O49" s="11"/>
      <c r="P49" s="11">
        <v>42139</v>
      </c>
      <c r="Q49" s="31" t="s">
        <v>50</v>
      </c>
      <c r="R49" s="31" t="s">
        <v>35</v>
      </c>
      <c r="S49" s="32">
        <v>42489</v>
      </c>
      <c r="T49" s="177"/>
    </row>
    <row r="50" spans="1:20" ht="16" customHeight="1" thickBot="1" x14ac:dyDescent="0.25">
      <c r="A50" s="163"/>
      <c r="B50" s="59" t="s">
        <v>44</v>
      </c>
      <c r="C50" s="31" t="s">
        <v>35</v>
      </c>
      <c r="D50" s="32">
        <v>42433</v>
      </c>
      <c r="E50" s="163"/>
      <c r="F50" s="163"/>
      <c r="G50" s="163"/>
      <c r="H50" s="31" t="s">
        <v>30</v>
      </c>
      <c r="I50" s="31" t="s">
        <v>36</v>
      </c>
      <c r="J50" s="32">
        <v>42256</v>
      </c>
      <c r="K50" s="163"/>
      <c r="L50" s="163"/>
      <c r="M50" s="180"/>
      <c r="N50" s="12" t="s">
        <v>26</v>
      </c>
      <c r="O50" s="12"/>
      <c r="P50" s="12">
        <v>42167</v>
      </c>
      <c r="Q50" s="31" t="s">
        <v>41</v>
      </c>
      <c r="R50" s="31" t="s">
        <v>35</v>
      </c>
      <c r="S50" s="32">
        <v>42398</v>
      </c>
      <c r="T50" s="177"/>
    </row>
    <row r="51" spans="1:20" ht="16.5" customHeight="1" thickBot="1" x14ac:dyDescent="0.25">
      <c r="A51" s="163"/>
      <c r="B51" s="33" t="s">
        <v>29</v>
      </c>
      <c r="C51" s="34"/>
      <c r="D51" s="56">
        <v>42222</v>
      </c>
      <c r="E51" s="163"/>
      <c r="F51" s="163"/>
      <c r="G51" s="163"/>
      <c r="H51" s="69" t="s">
        <v>53</v>
      </c>
      <c r="I51" s="69" t="s">
        <v>38</v>
      </c>
      <c r="J51" s="70">
        <v>42580</v>
      </c>
      <c r="K51" s="163"/>
      <c r="L51" s="163"/>
      <c r="M51" s="180"/>
      <c r="N51" s="12" t="s">
        <v>25</v>
      </c>
      <c r="O51" s="12"/>
      <c r="P51" s="12">
        <v>42170</v>
      </c>
      <c r="Q51" s="44" t="s">
        <v>37</v>
      </c>
      <c r="R51" s="44" t="s">
        <v>36</v>
      </c>
      <c r="S51" s="45">
        <v>42328</v>
      </c>
      <c r="T51" s="177"/>
    </row>
    <row r="52" spans="1:20" ht="16.5" customHeight="1" thickBot="1" x14ac:dyDescent="0.25">
      <c r="A52" s="163"/>
      <c r="B52" s="34"/>
      <c r="C52" s="34"/>
      <c r="D52" s="57"/>
      <c r="E52" s="163"/>
      <c r="F52" s="163"/>
      <c r="G52" s="163"/>
      <c r="H52" s="63"/>
      <c r="I52" s="63"/>
      <c r="J52" s="63"/>
      <c r="K52" s="163"/>
      <c r="L52" s="163"/>
      <c r="M52" s="180"/>
      <c r="N52" s="36" t="s">
        <v>31</v>
      </c>
      <c r="O52" s="12"/>
      <c r="P52" s="12">
        <v>42272</v>
      </c>
      <c r="Q52" s="44"/>
      <c r="R52" s="44"/>
      <c r="S52" s="45"/>
      <c r="T52" s="177"/>
    </row>
    <row r="53" spans="1:20" ht="16.5" customHeight="1" thickBot="1" x14ac:dyDescent="0.25">
      <c r="A53" s="163"/>
      <c r="B53" s="34"/>
      <c r="C53" s="34"/>
      <c r="D53" s="57"/>
      <c r="E53" s="163"/>
      <c r="F53" s="163"/>
      <c r="G53" s="163"/>
      <c r="H53" s="63"/>
      <c r="I53" s="63"/>
      <c r="J53" s="63"/>
      <c r="K53" s="163"/>
      <c r="L53" s="163"/>
      <c r="M53" s="180"/>
      <c r="N53" s="12" t="s">
        <v>27</v>
      </c>
      <c r="O53" s="12"/>
      <c r="P53" s="12">
        <v>42202</v>
      </c>
      <c r="Q53" s="44"/>
      <c r="R53" s="44"/>
      <c r="S53" s="45"/>
      <c r="T53" s="177"/>
    </row>
    <row r="54" spans="1:20" ht="16.5" customHeight="1" thickBot="1" x14ac:dyDescent="0.25">
      <c r="A54" s="164"/>
      <c r="B54" s="35"/>
      <c r="C54" s="35"/>
      <c r="D54" s="58"/>
      <c r="E54" s="164"/>
      <c r="F54" s="164"/>
      <c r="G54" s="164"/>
      <c r="H54" s="64"/>
      <c r="I54" s="64"/>
      <c r="J54" s="64"/>
      <c r="K54" s="164"/>
      <c r="L54" s="164"/>
      <c r="M54" s="181"/>
      <c r="N54" s="31" t="s">
        <v>49</v>
      </c>
      <c r="O54" s="60" t="s">
        <v>35</v>
      </c>
      <c r="P54" s="38">
        <v>42489</v>
      </c>
      <c r="Q54" s="46"/>
      <c r="R54" s="46"/>
      <c r="S54" s="47"/>
      <c r="T54" s="178"/>
    </row>
    <row r="55" spans="1:20" ht="19" thickBot="1" x14ac:dyDescent="0.25">
      <c r="B55" s="75" t="s">
        <v>56</v>
      </c>
      <c r="C55" s="71" t="s">
        <v>35</v>
      </c>
      <c r="D55" s="72">
        <v>42706</v>
      </c>
      <c r="N55" s="17" t="s">
        <v>43</v>
      </c>
      <c r="O55" s="17" t="s">
        <v>36</v>
      </c>
      <c r="P55" s="18">
        <v>42396</v>
      </c>
    </row>
    <row r="56" spans="1:20" ht="19" thickBot="1" x14ac:dyDescent="0.25">
      <c r="B56" s="2"/>
      <c r="N56" s="55" t="s">
        <v>48</v>
      </c>
      <c r="O56" s="55" t="s">
        <v>35</v>
      </c>
      <c r="P56" s="61">
        <v>42461</v>
      </c>
    </row>
    <row r="57" spans="1:20" x14ac:dyDescent="0.2">
      <c r="A57" s="37"/>
      <c r="B57" s="2">
        <f ca="1">TODAY()</f>
        <v>42881</v>
      </c>
    </row>
    <row r="58" spans="1:20" x14ac:dyDescent="0.2">
      <c r="B58" s="2">
        <f ca="1">B57-90</f>
        <v>42791</v>
      </c>
    </row>
    <row r="59" spans="1:20" x14ac:dyDescent="0.2">
      <c r="A59" s="37"/>
      <c r="B59" s="2">
        <f ca="1">B57-180</f>
        <v>42701</v>
      </c>
    </row>
  </sheetData>
  <sortState ref="N17:P22">
    <sortCondition descending="1" ref="P17:P22"/>
  </sortState>
  <mergeCells count="85">
    <mergeCell ref="I10:I17"/>
    <mergeCell ref="J10:J17"/>
    <mergeCell ref="B27:B33"/>
    <mergeCell ref="C27:C33"/>
    <mergeCell ref="D27:D33"/>
    <mergeCell ref="E20:G20"/>
    <mergeCell ref="E25:G25"/>
    <mergeCell ref="H25:J25"/>
    <mergeCell ref="H24:J24"/>
    <mergeCell ref="K10:K17"/>
    <mergeCell ref="L10:L17"/>
    <mergeCell ref="M10:M17"/>
    <mergeCell ref="E27:E33"/>
    <mergeCell ref="F27:F33"/>
    <mergeCell ref="G27:G33"/>
    <mergeCell ref="K27:K33"/>
    <mergeCell ref="L27:L33"/>
    <mergeCell ref="M27:M33"/>
    <mergeCell ref="F10:F17"/>
    <mergeCell ref="H27:H33"/>
    <mergeCell ref="I27:I33"/>
    <mergeCell ref="J27:J33"/>
    <mergeCell ref="H20:J20"/>
    <mergeCell ref="K20:M20"/>
    <mergeCell ref="H10:H17"/>
    <mergeCell ref="N20:P20"/>
    <mergeCell ref="Q25:S25"/>
    <mergeCell ref="Q24:S24"/>
    <mergeCell ref="N24:P24"/>
    <mergeCell ref="Q20:S20"/>
    <mergeCell ref="K24:M24"/>
    <mergeCell ref="G47:G54"/>
    <mergeCell ref="K25:M25"/>
    <mergeCell ref="H45:J45"/>
    <mergeCell ref="N38:P38"/>
    <mergeCell ref="N43:P43"/>
    <mergeCell ref="H44:J44"/>
    <mergeCell ref="H39:J39"/>
    <mergeCell ref="T27:T33"/>
    <mergeCell ref="N25:P25"/>
    <mergeCell ref="Q39:S39"/>
    <mergeCell ref="K45:M45"/>
    <mergeCell ref="N44:P44"/>
    <mergeCell ref="K44:M44"/>
    <mergeCell ref="Q44:S44"/>
    <mergeCell ref="K39:M39"/>
    <mergeCell ref="T34:T36"/>
    <mergeCell ref="N39:P39"/>
    <mergeCell ref="T47:T54"/>
    <mergeCell ref="K47:K54"/>
    <mergeCell ref="L47:L54"/>
    <mergeCell ref="M47:M54"/>
    <mergeCell ref="Q45:S45"/>
    <mergeCell ref="A10:A17"/>
    <mergeCell ref="A47:A54"/>
    <mergeCell ref="E47:E54"/>
    <mergeCell ref="F47:F54"/>
    <mergeCell ref="B20:D20"/>
    <mergeCell ref="B25:D25"/>
    <mergeCell ref="A27:A33"/>
    <mergeCell ref="E24:G24"/>
    <mergeCell ref="E39:G39"/>
    <mergeCell ref="B39:D39"/>
    <mergeCell ref="B45:D45"/>
    <mergeCell ref="E45:G45"/>
    <mergeCell ref="E10:E17"/>
    <mergeCell ref="B44:D44"/>
    <mergeCell ref="E44:G44"/>
    <mergeCell ref="B24:D24"/>
    <mergeCell ref="T18:T19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T10:T17"/>
    <mergeCell ref="G10:G17"/>
  </mergeCells>
  <phoneticPr fontId="7" type="noConversion"/>
  <printOptions horizontalCentered="1"/>
  <pageMargins left="0.25" right="0.25" top="0.25" bottom="0.25" header="0.25" footer="0.25"/>
  <pageSetup scale="46" orientation="landscape" horizontalDpi="2400" verticalDpi="2400" copies="1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view="pageBreakPreview" zoomScale="60" workbookViewId="0">
      <selection activeCell="I16" sqref="I16"/>
    </sheetView>
  </sheetViews>
  <sheetFormatPr baseColWidth="10" defaultColWidth="11" defaultRowHeight="19" x14ac:dyDescent="0.25"/>
  <cols>
    <col min="1" max="1" width="28.33203125" style="14" customWidth="1"/>
    <col min="2" max="2" width="11.6640625" style="14" bestFit="1" customWidth="1"/>
    <col min="3" max="3" width="11" style="14"/>
    <col min="4" max="4" width="0" style="14" hidden="1" customWidth="1"/>
    <col min="5" max="6" width="11.6640625" style="14" bestFit="1" customWidth="1"/>
    <col min="7" max="7" width="11" style="14"/>
    <col min="8" max="9" width="11.6640625" style="14" bestFit="1" customWidth="1"/>
    <col min="10" max="16384" width="11" style="14"/>
  </cols>
  <sheetData>
    <row r="1" spans="1:15" ht="19.5" thickBot="1" x14ac:dyDescent="0.35">
      <c r="B1" s="76">
        <v>42825</v>
      </c>
      <c r="C1" s="65">
        <v>42832</v>
      </c>
      <c r="D1" s="76">
        <v>42839</v>
      </c>
      <c r="E1" s="65">
        <v>42846</v>
      </c>
      <c r="F1" s="76">
        <v>42853</v>
      </c>
      <c r="G1" s="65">
        <v>42860</v>
      </c>
      <c r="H1" s="76">
        <v>42867</v>
      </c>
      <c r="I1" s="65">
        <v>42874</v>
      </c>
      <c r="J1" s="76">
        <v>42881</v>
      </c>
      <c r="K1" s="65">
        <v>42888</v>
      </c>
      <c r="L1" s="76">
        <v>42895</v>
      </c>
      <c r="M1" s="65">
        <v>42902</v>
      </c>
      <c r="N1" s="76">
        <v>42909</v>
      </c>
      <c r="O1" s="65">
        <v>42916</v>
      </c>
    </row>
    <row r="2" spans="1:15" x14ac:dyDescent="0.25">
      <c r="A2" s="108" t="s">
        <v>58</v>
      </c>
      <c r="B2" s="77">
        <v>0</v>
      </c>
      <c r="C2" s="116">
        <v>0</v>
      </c>
      <c r="D2" s="117"/>
      <c r="E2" s="117">
        <v>0</v>
      </c>
      <c r="F2" s="117">
        <v>0</v>
      </c>
      <c r="G2" s="117">
        <v>0</v>
      </c>
      <c r="H2" s="117">
        <v>0</v>
      </c>
      <c r="I2" s="117">
        <v>0</v>
      </c>
      <c r="J2" s="117"/>
      <c r="K2" s="117"/>
      <c r="L2" s="117"/>
      <c r="M2" s="117"/>
      <c r="N2" s="117"/>
      <c r="O2" s="118"/>
    </row>
    <row r="3" spans="1:15" x14ac:dyDescent="0.25">
      <c r="A3" s="109" t="s">
        <v>59</v>
      </c>
      <c r="B3" s="78">
        <v>2</v>
      </c>
      <c r="C3" s="119">
        <v>1</v>
      </c>
      <c r="D3" s="120"/>
      <c r="E3" s="120">
        <v>1</v>
      </c>
      <c r="F3" s="120">
        <v>1</v>
      </c>
      <c r="G3" s="120">
        <v>1</v>
      </c>
      <c r="H3" s="120">
        <v>1</v>
      </c>
      <c r="I3" s="120">
        <v>1</v>
      </c>
      <c r="J3" s="120"/>
      <c r="K3" s="120"/>
      <c r="L3" s="120"/>
      <c r="M3" s="120"/>
      <c r="N3" s="120"/>
      <c r="O3" s="121"/>
    </row>
    <row r="4" spans="1:15" ht="20" thickBot="1" x14ac:dyDescent="0.3">
      <c r="A4" s="110" t="s">
        <v>60</v>
      </c>
      <c r="B4" s="111">
        <v>11</v>
      </c>
      <c r="C4" s="122">
        <v>11</v>
      </c>
      <c r="D4" s="123"/>
      <c r="E4" s="123">
        <v>12</v>
      </c>
      <c r="F4" s="123">
        <v>9</v>
      </c>
      <c r="G4" s="123">
        <v>10</v>
      </c>
      <c r="H4" s="123">
        <v>11</v>
      </c>
      <c r="I4" s="123">
        <v>11</v>
      </c>
      <c r="J4" s="123"/>
      <c r="K4" s="123"/>
      <c r="L4" s="123"/>
      <c r="M4" s="123"/>
      <c r="N4" s="123"/>
      <c r="O4" s="124"/>
    </row>
    <row r="5" spans="1:15" ht="20" thickBot="1" x14ac:dyDescent="0.3">
      <c r="A5" s="112" t="s">
        <v>46</v>
      </c>
      <c r="B5" s="113">
        <v>1</v>
      </c>
      <c r="C5" s="125">
        <v>1</v>
      </c>
      <c r="D5" s="126"/>
      <c r="E5" s="126">
        <v>1</v>
      </c>
      <c r="F5" s="126">
        <v>2</v>
      </c>
      <c r="G5" s="126">
        <v>2</v>
      </c>
      <c r="H5" s="126">
        <v>2</v>
      </c>
      <c r="I5" s="126">
        <v>1</v>
      </c>
      <c r="J5" s="126"/>
      <c r="K5" s="126"/>
      <c r="L5" s="126"/>
      <c r="M5" s="126"/>
      <c r="N5" s="126"/>
      <c r="O5" s="127"/>
    </row>
    <row r="6" spans="1:15" x14ac:dyDescent="0.25">
      <c r="B6" s="23">
        <v>14</v>
      </c>
      <c r="C6" s="23">
        <v>13</v>
      </c>
      <c r="D6" s="23"/>
      <c r="E6" s="23">
        <v>14</v>
      </c>
      <c r="F6" s="23">
        <v>14</v>
      </c>
      <c r="G6" s="23">
        <v>13</v>
      </c>
      <c r="H6" s="23">
        <v>14</v>
      </c>
      <c r="I6" s="23">
        <v>13</v>
      </c>
      <c r="J6" s="23"/>
      <c r="K6" s="23"/>
      <c r="L6" s="23"/>
      <c r="M6" s="23"/>
      <c r="N6" s="23"/>
      <c r="O6" s="23"/>
    </row>
    <row r="7" spans="1:15" x14ac:dyDescent="0.25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20" thickBot="1" x14ac:dyDescent="0.3">
      <c r="A8" s="114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x14ac:dyDescent="0.25">
      <c r="A9" s="108" t="s">
        <v>61</v>
      </c>
      <c r="B9" s="77">
        <v>4</v>
      </c>
      <c r="C9" s="117">
        <v>4</v>
      </c>
      <c r="D9" s="117"/>
      <c r="E9" s="117">
        <v>5</v>
      </c>
      <c r="F9" s="117">
        <v>5</v>
      </c>
      <c r="G9" s="117">
        <v>5</v>
      </c>
      <c r="H9" s="117">
        <v>6</v>
      </c>
      <c r="I9" s="117">
        <v>7</v>
      </c>
      <c r="J9" s="117"/>
      <c r="K9" s="117"/>
      <c r="L9" s="117"/>
      <c r="M9" s="117"/>
      <c r="N9" s="117"/>
      <c r="O9" s="118"/>
    </row>
    <row r="10" spans="1:15" ht="20" thickBot="1" x14ac:dyDescent="0.3">
      <c r="A10" s="115" t="s">
        <v>62</v>
      </c>
      <c r="B10" s="79">
        <v>0</v>
      </c>
      <c r="C10" s="128">
        <v>0</v>
      </c>
      <c r="D10" s="128"/>
      <c r="E10" s="128">
        <v>0</v>
      </c>
      <c r="F10" s="128">
        <v>0</v>
      </c>
      <c r="G10" s="128">
        <v>0</v>
      </c>
      <c r="H10" s="128">
        <v>0</v>
      </c>
      <c r="I10" s="128"/>
      <c r="J10" s="128"/>
      <c r="K10" s="128"/>
      <c r="L10" s="128"/>
      <c r="M10" s="128"/>
      <c r="N10" s="128"/>
      <c r="O10" s="129"/>
    </row>
    <row r="12" spans="1:15" x14ac:dyDescent="0.25">
      <c r="A12" s="14" t="s">
        <v>63</v>
      </c>
    </row>
    <row r="13" spans="1:15" x14ac:dyDescent="0.25">
      <c r="A13" s="14" t="s">
        <v>64</v>
      </c>
    </row>
  </sheetData>
  <phoneticPr fontId="7" type="noConversion"/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2017-04-28T15:02:52Z</cp:lastPrinted>
  <dcterms:created xsi:type="dcterms:W3CDTF">2014-10-24T14:23:56Z</dcterms:created>
  <dcterms:modified xsi:type="dcterms:W3CDTF">2017-05-26T15:41:40Z</dcterms:modified>
</cp:coreProperties>
</file>