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7/6-30-17/"/>
    </mc:Choice>
  </mc:AlternateContent>
  <bookViews>
    <workbookView xWindow="7420" yWindow="900" windowWidth="19440" windowHeight="11760" tabRatio="500"/>
  </bookViews>
  <sheets>
    <sheet name="Location and Length of Stay" sheetId="1" r:id="rId1"/>
    <sheet name="Countdown to ZERO" sheetId="3" r:id="rId2"/>
  </sheets>
  <definedNames>
    <definedName name="_xlnm.Print_Area" localSheetId="1">'Countdown to ZERO'!$A$1:$O$13</definedName>
    <definedName name="_xlnm.Print_Area" localSheetId="0">'Location and Length of Stay'!$A$1:$T$46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" i="1" l="1"/>
  <c r="T9" i="1"/>
  <c r="H45" i="1"/>
  <c r="N24" i="1"/>
  <c r="U21" i="1"/>
  <c r="T21" i="1"/>
  <c r="U17" i="1"/>
  <c r="U7" i="1"/>
  <c r="U8" i="1"/>
  <c r="U11" i="1"/>
  <c r="U13" i="1"/>
  <c r="U14" i="1"/>
  <c r="U15" i="1"/>
  <c r="U16" i="1"/>
  <c r="U20" i="1"/>
  <c r="U22" i="1"/>
  <c r="U6" i="1"/>
  <c r="Q23" i="1"/>
  <c r="N44" i="1"/>
  <c r="T44" i="1"/>
  <c r="T38" i="1"/>
  <c r="T42" i="1"/>
  <c r="B45" i="1"/>
  <c r="B44" i="1"/>
  <c r="N23" i="1"/>
  <c r="Q45" i="1"/>
  <c r="Q44" i="1"/>
  <c r="T43" i="1"/>
  <c r="K24" i="1"/>
  <c r="K23" i="1"/>
  <c r="Q24" i="1"/>
  <c r="H24" i="1"/>
  <c r="E24" i="1"/>
  <c r="B24" i="1"/>
  <c r="B23" i="1"/>
  <c r="T6" i="1"/>
  <c r="K45" i="1"/>
  <c r="K44" i="1"/>
  <c r="E45" i="1"/>
  <c r="E44" i="1"/>
  <c r="E23" i="1"/>
  <c r="B62" i="1"/>
  <c r="B64" i="1"/>
  <c r="T30" i="1"/>
  <c r="H23" i="1"/>
  <c r="T24" i="1"/>
  <c r="T11" i="1"/>
  <c r="T23" i="1"/>
  <c r="V23" i="1"/>
  <c r="B63" i="1"/>
  <c r="T45" i="1"/>
  <c r="H44" i="1"/>
</calcChain>
</file>

<file path=xl/comments1.xml><?xml version="1.0" encoding="utf-8"?>
<comments xmlns="http://schemas.openxmlformats.org/spreadsheetml/2006/main">
  <authors>
    <author>Allison</author>
    <author>Microsoft Office User</author>
  </authors>
  <commentList>
    <comment ref="Q11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L3 SO, multiple minor victimes , violent offence</t>
        </r>
      </text>
    </comment>
    <comment ref="H12" authorId="1">
      <text>
        <r>
          <rPr>
            <b/>
            <sz val="10"/>
            <color indexed="81"/>
            <rFont val="Calibri"/>
          </rPr>
          <t xml:space="preserve">Microsoft Office User: @coachman with 3 teen children, registered with Bronx VA
</t>
        </r>
      </text>
    </comment>
    <comment ref="H38" authorId="1">
      <text>
        <r>
          <rPr>
            <b/>
            <sz val="10"/>
            <color indexed="81"/>
            <rFont val="Calibri"/>
          </rPr>
          <t xml:space="preserve">Microsoft Office User: @coachman with 3 teen children, registered with Bronx VA
</t>
        </r>
      </text>
    </comment>
  </commentList>
</comments>
</file>

<file path=xl/sharedStrings.xml><?xml version="1.0" encoding="utf-8"?>
<sst xmlns="http://schemas.openxmlformats.org/spreadsheetml/2006/main" count="217" uniqueCount="81">
  <si>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</si>
  <si>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</si>
  <si>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</si>
  <si>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</si>
  <si>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</si>
  <si>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</si>
  <si>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</si>
  <si>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</si>
  <si>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</si>
  <si>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</si>
  <si>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</si>
  <si>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</si>
  <si>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</si>
  <si>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</si>
  <si>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</si>
  <si>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</si>
  <si>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</si>
  <si>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</si>
  <si>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</si>
  <si>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</si>
  <si>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</si>
  <si>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</si>
  <si>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</si>
  <si>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</si>
  <si>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</si>
  <si>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</si>
  <si>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</si>
  <si>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</si>
  <si>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</si>
  <si>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</si>
  <si>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</si>
  <si>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</si>
  <si>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</si>
  <si>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</si>
  <si>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</si>
  <si>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</si>
  <si>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</si>
  <si>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</si>
  <si>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</si>
  <si>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</si>
  <si>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</si>
  <si>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</si>
  <si>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</si>
  <si>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</si>
  <si>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</si>
  <si>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Jon78</t>
  </si>
  <si>
    <t>Other*</t>
  </si>
  <si>
    <t>* Other includes institutional environments and unknown housing status</t>
  </si>
  <si>
    <t>Leo57</t>
  </si>
  <si>
    <t>New57</t>
  </si>
  <si>
    <t>Hil62</t>
  </si>
  <si>
    <t>Riv61</t>
  </si>
  <si>
    <t>Lea68</t>
  </si>
  <si>
    <t>Con55</t>
  </si>
  <si>
    <t>Oro64</t>
  </si>
  <si>
    <t>Pen46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</si>
  <si>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</si>
  <si>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</si>
  <si>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</si>
  <si>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</si>
  <si>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</si>
  <si>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</si>
  <si>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</si>
  <si>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</si>
  <si>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Smi67</t>
  </si>
  <si>
    <t>Pal43</t>
  </si>
  <si>
    <t>Pag68</t>
  </si>
  <si>
    <t>Hay81</t>
  </si>
  <si>
    <t>Low76</t>
  </si>
  <si>
    <t>Gri57</t>
  </si>
  <si>
    <t>Wil50</t>
  </si>
  <si>
    <t>Eti63</t>
  </si>
  <si>
    <t>Wil80</t>
  </si>
  <si>
    <t>Bae76</t>
  </si>
  <si>
    <t>Dou74</t>
  </si>
  <si>
    <t>Mil83</t>
  </si>
  <si>
    <t>Bat91</t>
  </si>
  <si>
    <t>Ela57</t>
  </si>
  <si>
    <t>Bri69</t>
  </si>
  <si>
    <t>Bac82</t>
  </si>
  <si>
    <t>Westchester County Homeless Veterans Status Report By Location &amp; Length of Time Engaged as of 6/30/17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</si>
</sst>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/>
    <xf numFmtId="0" fontId="9" fillId="0" borderId="18" xfId="0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vertical="center" wrapText="1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/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topLeftCell="A15" zoomScale="65" zoomScaleNormal="65" zoomScalePageLayoutView="65" workbookViewId="0">
      <selection activeCell="A30" sqref="A30:A37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83203125" bestFit="1" customWidth="1"/>
    <col min="19" max="19" width="11.83203125" bestFit="1" customWidth="1"/>
    <col min="20" max="20" width="11.83203125" customWidth="1"/>
    <col min="21" max="22" width="11" hidden="1" customWidth="1"/>
  </cols>
  <sheetData>
    <row r="1" spans="1:24" ht="24" x14ac:dyDescent="0.2">
      <c r="A1" s="197" t="s">
        <v>80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4" customFormat="1" ht="25" customHeight="1" thickBot="1" x14ac:dyDescent="0.35">
      <c r="A3" s="13"/>
      <c r="B3" s="168" t="s">
        <v>0</v>
      </c>
      <c r="C3" s="169"/>
      <c r="D3" s="170"/>
      <c r="E3" s="168" t="s">
        <v>1</v>
      </c>
      <c r="F3" s="169"/>
      <c r="G3" s="170"/>
      <c r="H3" s="168" t="s">
        <v>2</v>
      </c>
      <c r="I3" s="169"/>
      <c r="J3" s="170"/>
      <c r="K3" s="168" t="s">
        <v>3</v>
      </c>
      <c r="L3" s="169"/>
      <c r="M3" s="170"/>
      <c r="N3" s="168" t="s">
        <v>4</v>
      </c>
      <c r="O3" s="169"/>
      <c r="P3" s="170"/>
      <c r="Q3" s="168" t="s">
        <v>5</v>
      </c>
      <c r="R3" s="169"/>
      <c r="S3" s="170"/>
      <c r="T3" s="79" t="s">
        <v>6</v>
      </c>
    </row>
    <row r="4" spans="1:24" s="14" customFormat="1" ht="37" thickBot="1" x14ac:dyDescent="0.3">
      <c r="A4" s="81" t="s">
        <v>7</v>
      </c>
      <c r="B4" s="171">
        <v>195976</v>
      </c>
      <c r="C4" s="172"/>
      <c r="D4" s="173"/>
      <c r="E4" s="171">
        <v>67292</v>
      </c>
      <c r="F4" s="172"/>
      <c r="G4" s="173"/>
      <c r="H4" s="171">
        <v>56853</v>
      </c>
      <c r="I4" s="172"/>
      <c r="J4" s="173"/>
      <c r="K4" s="171">
        <v>77062</v>
      </c>
      <c r="L4" s="172"/>
      <c r="M4" s="173"/>
      <c r="N4" s="171">
        <v>23583</v>
      </c>
      <c r="O4" s="172"/>
      <c r="P4" s="173"/>
      <c r="Q4" s="171">
        <v>397183</v>
      </c>
      <c r="R4" s="172"/>
      <c r="S4" s="173"/>
      <c r="T4" s="15">
        <v>949113</v>
      </c>
    </row>
    <row r="5" spans="1:24" s="14" customFormat="1" ht="37" thickBot="1" x14ac:dyDescent="0.3">
      <c r="A5" s="81"/>
      <c r="B5" s="16" t="s">
        <v>14</v>
      </c>
      <c r="C5" s="16" t="s">
        <v>34</v>
      </c>
      <c r="D5" s="16" t="s">
        <v>16</v>
      </c>
      <c r="E5" s="16" t="s">
        <v>14</v>
      </c>
      <c r="F5" s="16" t="s">
        <v>34</v>
      </c>
      <c r="G5" s="16" t="s">
        <v>16</v>
      </c>
      <c r="H5" s="16" t="s">
        <v>14</v>
      </c>
      <c r="I5" s="16" t="s">
        <v>34</v>
      </c>
      <c r="J5" s="16" t="s">
        <v>16</v>
      </c>
      <c r="K5" s="16" t="s">
        <v>14</v>
      </c>
      <c r="L5" s="16" t="s">
        <v>34</v>
      </c>
      <c r="M5" s="16" t="s">
        <v>16</v>
      </c>
      <c r="N5" s="16" t="s">
        <v>14</v>
      </c>
      <c r="O5" s="16" t="s">
        <v>34</v>
      </c>
      <c r="P5" s="16" t="s">
        <v>16</v>
      </c>
      <c r="Q5" s="16" t="s">
        <v>14</v>
      </c>
      <c r="R5" s="16" t="s">
        <v>34</v>
      </c>
      <c r="S5" s="16" t="s">
        <v>16</v>
      </c>
      <c r="T5" s="15"/>
    </row>
    <row r="6" spans="1:24" s="14" customFormat="1" ht="66" customHeight="1" thickBot="1" x14ac:dyDescent="0.35">
      <c r="A6" s="81" t="s">
        <v>8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8"/>
      <c r="Q6" s="31"/>
      <c r="R6" s="84"/>
      <c r="S6" s="40"/>
      <c r="T6" s="28">
        <f>U6</f>
        <v>0</v>
      </c>
      <c r="U6" s="29">
        <f t="shared" ref="U6:U22" si="0">COUNTIF(B6:S6,"&gt;8/8/2013")</f>
        <v>0</v>
      </c>
    </row>
    <row r="7" spans="1:24" s="14" customFormat="1" ht="66" customHeight="1" thickBot="1" x14ac:dyDescent="0.35">
      <c r="A7" s="81" t="s">
        <v>9</v>
      </c>
      <c r="B7" s="17"/>
      <c r="C7" s="17"/>
      <c r="D7" s="18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8">
        <v>0</v>
      </c>
      <c r="U7" s="39">
        <f t="shared" si="0"/>
        <v>0</v>
      </c>
    </row>
    <row r="8" spans="1:24" s="14" customFormat="1" ht="66" customHeight="1" thickBot="1" x14ac:dyDescent="0.3">
      <c r="A8" s="81" t="s">
        <v>10</v>
      </c>
      <c r="B8" s="17"/>
      <c r="C8" s="17"/>
      <c r="D8" s="18"/>
      <c r="E8" s="17"/>
      <c r="F8" s="17"/>
      <c r="G8" s="17"/>
      <c r="H8" s="148"/>
      <c r="I8" s="148"/>
      <c r="J8" s="148"/>
      <c r="K8" s="17"/>
      <c r="L8" s="17"/>
      <c r="M8" s="18"/>
      <c r="N8" s="17"/>
      <c r="O8" s="17"/>
      <c r="P8" s="17"/>
      <c r="Q8" s="17"/>
      <c r="R8" s="17"/>
      <c r="S8" s="17"/>
      <c r="T8" s="28">
        <v>0</v>
      </c>
      <c r="U8" s="39">
        <f t="shared" si="0"/>
        <v>0</v>
      </c>
      <c r="W8" s="20"/>
      <c r="X8" s="20"/>
    </row>
    <row r="9" spans="1:24" s="14" customFormat="1" ht="66" customHeight="1" thickBot="1" x14ac:dyDescent="0.3">
      <c r="A9" s="161" t="s">
        <v>11</v>
      </c>
      <c r="B9" s="148" t="s">
        <v>77</v>
      </c>
      <c r="C9" s="148" t="s">
        <v>35</v>
      </c>
      <c r="D9" s="160">
        <v>42909</v>
      </c>
      <c r="E9" s="148"/>
      <c r="F9" s="148"/>
      <c r="G9" s="51"/>
      <c r="H9" s="31"/>
      <c r="I9" s="31"/>
      <c r="J9" s="93"/>
      <c r="K9" s="148"/>
      <c r="L9" s="148"/>
      <c r="M9" s="160"/>
      <c r="N9" s="31"/>
      <c r="O9" s="17"/>
      <c r="P9" s="17"/>
      <c r="Q9" s="148"/>
      <c r="R9" s="148"/>
      <c r="S9" s="148"/>
      <c r="T9" s="163">
        <f>SUM(U9:U10)</f>
        <v>3</v>
      </c>
      <c r="U9" s="39">
        <v>1</v>
      </c>
      <c r="W9" s="20"/>
      <c r="X9" s="20"/>
    </row>
    <row r="10" spans="1:24" s="14" customFormat="1" ht="66" customHeight="1" thickBot="1" x14ac:dyDescent="0.3">
      <c r="A10" s="162"/>
      <c r="B10" s="66" t="s">
        <v>63</v>
      </c>
      <c r="C10" s="67" t="s">
        <v>36</v>
      </c>
      <c r="D10" s="68">
        <v>42580</v>
      </c>
      <c r="E10" s="89"/>
      <c r="F10" s="89"/>
      <c r="G10" s="144"/>
      <c r="H10" s="154"/>
      <c r="I10" s="41"/>
      <c r="J10" s="155"/>
      <c r="K10" s="146"/>
      <c r="L10" s="96"/>
      <c r="M10" s="96"/>
      <c r="N10" s="156" t="s">
        <v>64</v>
      </c>
      <c r="O10" s="25" t="s">
        <v>36</v>
      </c>
      <c r="P10" s="157">
        <v>42741</v>
      </c>
      <c r="Q10" s="89"/>
      <c r="R10" s="89"/>
      <c r="S10" s="91"/>
      <c r="T10" s="164"/>
      <c r="U10" s="39">
        <f t="shared" si="0"/>
        <v>2</v>
      </c>
    </row>
    <row r="11" spans="1:24" s="14" customFormat="1" ht="24" customHeight="1" thickBot="1" x14ac:dyDescent="0.3">
      <c r="A11" s="161" t="s">
        <v>12</v>
      </c>
      <c r="B11" s="66" t="s">
        <v>54</v>
      </c>
      <c r="C11" s="67" t="s">
        <v>36</v>
      </c>
      <c r="D11" s="68">
        <v>42706</v>
      </c>
      <c r="E11" s="161"/>
      <c r="F11" s="161"/>
      <c r="G11" s="161"/>
      <c r="H11" s="55" t="s">
        <v>71</v>
      </c>
      <c r="I11" s="55" t="s">
        <v>35</v>
      </c>
      <c r="J11" s="61">
        <v>42881</v>
      </c>
      <c r="K11" s="161"/>
      <c r="L11" s="161"/>
      <c r="M11" s="161"/>
      <c r="N11" s="97" t="s">
        <v>66</v>
      </c>
      <c r="O11" s="98" t="s">
        <v>35</v>
      </c>
      <c r="P11" s="150">
        <v>42769</v>
      </c>
      <c r="Q11" s="142" t="s">
        <v>65</v>
      </c>
      <c r="R11" s="142" t="s">
        <v>36</v>
      </c>
      <c r="S11" s="143">
        <v>42769</v>
      </c>
      <c r="T11" s="163">
        <f>SUM(U11:U20)</f>
        <v>14</v>
      </c>
      <c r="U11" s="39">
        <f t="shared" si="0"/>
        <v>4</v>
      </c>
    </row>
    <row r="12" spans="1:24" s="14" customFormat="1" ht="24" customHeight="1" thickBot="1" x14ac:dyDescent="0.3">
      <c r="A12" s="165"/>
      <c r="B12" s="66"/>
      <c r="C12" s="67"/>
      <c r="D12" s="68"/>
      <c r="E12" s="165"/>
      <c r="F12" s="165"/>
      <c r="G12" s="165"/>
      <c r="H12" s="31" t="s">
        <v>74</v>
      </c>
      <c r="I12" s="31" t="s">
        <v>35</v>
      </c>
      <c r="J12" s="32">
        <v>42895</v>
      </c>
      <c r="K12" s="165"/>
      <c r="L12" s="165"/>
      <c r="M12" s="165"/>
      <c r="N12" s="97" t="s">
        <v>76</v>
      </c>
      <c r="O12" s="98" t="s">
        <v>35</v>
      </c>
      <c r="P12" s="150">
        <v>42902</v>
      </c>
      <c r="Q12" s="73"/>
      <c r="R12" s="158"/>
      <c r="S12" s="128"/>
      <c r="T12" s="198"/>
      <c r="U12" s="39">
        <v>2</v>
      </c>
    </row>
    <row r="13" spans="1:24" s="14" customFormat="1" ht="24" customHeight="1" thickBot="1" x14ac:dyDescent="0.3">
      <c r="A13" s="165"/>
      <c r="B13" s="31"/>
      <c r="C13" s="31"/>
      <c r="D13" s="32"/>
      <c r="E13" s="165"/>
      <c r="F13" s="165"/>
      <c r="G13" s="165"/>
      <c r="H13" s="55"/>
      <c r="I13" s="55"/>
      <c r="J13" s="61"/>
      <c r="K13" s="165"/>
      <c r="L13" s="165"/>
      <c r="M13" s="165"/>
      <c r="N13" s="98" t="s">
        <v>67</v>
      </c>
      <c r="O13" s="98" t="s">
        <v>35</v>
      </c>
      <c r="P13" s="100">
        <v>42818</v>
      </c>
      <c r="Q13" s="154"/>
      <c r="R13" s="41"/>
      <c r="S13" s="155"/>
      <c r="T13" s="198"/>
      <c r="U13" s="39">
        <f t="shared" si="0"/>
        <v>1</v>
      </c>
    </row>
    <row r="14" spans="1:24" s="14" customFormat="1" ht="24" customHeight="1" thickBot="1" x14ac:dyDescent="0.3">
      <c r="A14" s="165"/>
      <c r="B14" s="31"/>
      <c r="C14" s="31"/>
      <c r="D14" s="32"/>
      <c r="E14" s="165"/>
      <c r="F14" s="165"/>
      <c r="G14" s="165"/>
      <c r="H14" s="31"/>
      <c r="I14" s="31"/>
      <c r="J14" s="32"/>
      <c r="K14" s="165"/>
      <c r="L14" s="165"/>
      <c r="M14" s="165"/>
      <c r="N14" s="98" t="s">
        <v>68</v>
      </c>
      <c r="O14" s="98" t="s">
        <v>35</v>
      </c>
      <c r="P14" s="100">
        <v>42832</v>
      </c>
      <c r="Q14" s="141"/>
      <c r="S14" s="141"/>
      <c r="T14" s="199"/>
      <c r="U14" s="39">
        <f t="shared" si="0"/>
        <v>1</v>
      </c>
    </row>
    <row r="15" spans="1:24" s="14" customFormat="1" ht="24" customHeight="1" thickBot="1" x14ac:dyDescent="0.3">
      <c r="A15" s="165"/>
      <c r="B15" s="31"/>
      <c r="C15" s="31"/>
      <c r="D15" s="32"/>
      <c r="E15" s="165"/>
      <c r="F15" s="165"/>
      <c r="G15" s="165"/>
      <c r="H15" s="137"/>
      <c r="I15" s="137"/>
      <c r="J15" s="137"/>
      <c r="K15" s="165"/>
      <c r="L15" s="165"/>
      <c r="M15" s="165"/>
      <c r="N15" s="98" t="s">
        <v>70</v>
      </c>
      <c r="O15" s="98" t="s">
        <v>35</v>
      </c>
      <c r="P15" s="100">
        <v>42790</v>
      </c>
      <c r="Q15" s="23"/>
      <c r="R15" s="87"/>
      <c r="S15" s="65"/>
      <c r="T15" s="199"/>
      <c r="U15" s="39">
        <f t="shared" si="0"/>
        <v>1</v>
      </c>
    </row>
    <row r="16" spans="1:24" s="14" customFormat="1" ht="24" customHeight="1" thickBot="1" x14ac:dyDescent="0.3">
      <c r="A16" s="165"/>
      <c r="B16" s="31"/>
      <c r="C16" s="31"/>
      <c r="D16" s="32"/>
      <c r="E16" s="165"/>
      <c r="F16" s="165"/>
      <c r="G16" s="165"/>
      <c r="H16" s="31"/>
      <c r="I16" s="31"/>
      <c r="J16" s="31"/>
      <c r="K16" s="165"/>
      <c r="L16" s="165"/>
      <c r="M16" s="165"/>
      <c r="N16" s="98" t="s">
        <v>72</v>
      </c>
      <c r="O16" s="98" t="s">
        <v>35</v>
      </c>
      <c r="P16" s="100">
        <v>42895</v>
      </c>
      <c r="Q16" s="24"/>
      <c r="R16" s="24"/>
      <c r="S16" s="88"/>
      <c r="T16" s="199"/>
      <c r="U16" s="39">
        <f t="shared" si="0"/>
        <v>1</v>
      </c>
    </row>
    <row r="17" spans="1:22" s="14" customFormat="1" ht="24" customHeight="1" thickBot="1" x14ac:dyDescent="0.3">
      <c r="A17" s="165"/>
      <c r="B17" s="31"/>
      <c r="C17" s="31"/>
      <c r="D17" s="32"/>
      <c r="E17" s="165"/>
      <c r="F17" s="165"/>
      <c r="G17" s="165"/>
      <c r="H17" s="153"/>
      <c r="I17" s="153"/>
      <c r="J17" s="153"/>
      <c r="K17" s="165"/>
      <c r="L17" s="165"/>
      <c r="M17" s="165"/>
      <c r="N17" s="98" t="s">
        <v>73</v>
      </c>
      <c r="O17" s="98" t="s">
        <v>35</v>
      </c>
      <c r="P17" s="100">
        <v>42895</v>
      </c>
      <c r="Q17" s="24"/>
      <c r="R17" s="24"/>
      <c r="S17" s="88"/>
      <c r="T17" s="199"/>
      <c r="U17" s="39">
        <f t="shared" si="0"/>
        <v>1</v>
      </c>
    </row>
    <row r="18" spans="1:22" s="14" customFormat="1" ht="24" customHeight="1" thickBot="1" x14ac:dyDescent="0.3">
      <c r="A18" s="165"/>
      <c r="B18" s="31"/>
      <c r="C18" s="31"/>
      <c r="D18" s="32"/>
      <c r="E18" s="165"/>
      <c r="F18" s="165"/>
      <c r="G18" s="165"/>
      <c r="H18" s="31"/>
      <c r="I18" s="31"/>
      <c r="J18" s="31"/>
      <c r="K18" s="165"/>
      <c r="L18" s="165"/>
      <c r="M18" s="165"/>
      <c r="N18" s="98" t="s">
        <v>78</v>
      </c>
      <c r="O18" s="98" t="s">
        <v>35</v>
      </c>
      <c r="P18" s="100">
        <v>42909</v>
      </c>
      <c r="Q18" s="24"/>
      <c r="R18" s="24"/>
      <c r="S18" s="88"/>
      <c r="T18" s="199"/>
      <c r="U18" s="39">
        <v>1</v>
      </c>
    </row>
    <row r="19" spans="1:22" s="14" customFormat="1" ht="24" customHeight="1" thickBot="1" x14ac:dyDescent="0.3">
      <c r="A19" s="165"/>
      <c r="B19" s="31"/>
      <c r="C19" s="31"/>
      <c r="D19" s="32"/>
      <c r="E19" s="165"/>
      <c r="F19" s="165"/>
      <c r="G19" s="165"/>
      <c r="H19" s="159"/>
      <c r="I19" s="159"/>
      <c r="J19" s="159"/>
      <c r="K19" s="165"/>
      <c r="L19" s="165"/>
      <c r="M19" s="165"/>
      <c r="N19" s="98" t="s">
        <v>79</v>
      </c>
      <c r="O19" s="98" t="s">
        <v>35</v>
      </c>
      <c r="P19" s="100">
        <v>42909</v>
      </c>
      <c r="Q19" s="24"/>
      <c r="R19" s="24"/>
      <c r="S19" s="88"/>
      <c r="T19" s="199"/>
      <c r="U19" s="39">
        <v>1</v>
      </c>
    </row>
    <row r="20" spans="1:22" s="14" customFormat="1" ht="24" customHeight="1" thickBot="1" x14ac:dyDescent="0.3">
      <c r="A20" s="165"/>
      <c r="B20" s="31"/>
      <c r="C20" s="31"/>
      <c r="D20" s="32"/>
      <c r="E20" s="165"/>
      <c r="F20" s="165"/>
      <c r="G20" s="165"/>
      <c r="H20" s="31"/>
      <c r="I20" s="31"/>
      <c r="J20" s="31"/>
      <c r="K20" s="165"/>
      <c r="L20" s="165"/>
      <c r="M20" s="165"/>
      <c r="N20" s="98" t="s">
        <v>75</v>
      </c>
      <c r="O20" s="98" t="s">
        <v>35</v>
      </c>
      <c r="P20" s="100">
        <v>42901</v>
      </c>
      <c r="Q20" s="41"/>
      <c r="R20" s="41"/>
      <c r="S20" s="41"/>
      <c r="T20" s="199"/>
      <c r="U20" s="39">
        <f t="shared" si="0"/>
        <v>1</v>
      </c>
    </row>
    <row r="21" spans="1:22" s="14" customFormat="1" ht="24" customHeight="1" thickBot="1" x14ac:dyDescent="0.3">
      <c r="A21" s="92" t="s">
        <v>46</v>
      </c>
      <c r="B21" s="126"/>
      <c r="C21" s="67"/>
      <c r="D21" s="127"/>
      <c r="E21" s="126"/>
      <c r="F21" s="67"/>
      <c r="G21" s="127"/>
      <c r="H21" s="126"/>
      <c r="I21" s="67"/>
      <c r="J21" s="127"/>
      <c r="K21" s="126"/>
      <c r="L21" s="67"/>
      <c r="M21" s="127"/>
      <c r="N21" s="98" t="s">
        <v>69</v>
      </c>
      <c r="O21" s="98" t="s">
        <v>35</v>
      </c>
      <c r="P21" s="100">
        <v>42846</v>
      </c>
      <c r="Q21" s="126"/>
      <c r="R21" s="67"/>
      <c r="S21" s="127"/>
      <c r="T21" s="163">
        <f>U21:U22</f>
        <v>1</v>
      </c>
      <c r="U21" s="39">
        <f t="shared" si="0"/>
        <v>1</v>
      </c>
    </row>
    <row r="22" spans="1:22" s="14" customFormat="1" ht="24" customHeight="1" thickBot="1" x14ac:dyDescent="0.3">
      <c r="A22" s="129"/>
      <c r="B22" s="130"/>
      <c r="C22" s="132"/>
      <c r="D22" s="131"/>
      <c r="E22" s="130"/>
      <c r="F22" s="132"/>
      <c r="G22" s="131"/>
      <c r="H22" s="130"/>
      <c r="I22" s="132"/>
      <c r="J22" s="131"/>
      <c r="K22" s="130"/>
      <c r="L22" s="132"/>
      <c r="M22" s="131"/>
      <c r="N22" s="130"/>
      <c r="O22" s="132"/>
      <c r="P22" s="131"/>
      <c r="Q22" s="130"/>
      <c r="R22" s="132"/>
      <c r="S22" s="131"/>
      <c r="T22" s="164"/>
      <c r="U22" s="39">
        <f t="shared" si="0"/>
        <v>0</v>
      </c>
    </row>
    <row r="23" spans="1:22" s="14" customFormat="1" ht="24" customHeight="1" thickBot="1" x14ac:dyDescent="0.3">
      <c r="A23" s="21" t="s">
        <v>13</v>
      </c>
      <c r="B23" s="192">
        <f>B24</f>
        <v>3</v>
      </c>
      <c r="C23" s="193"/>
      <c r="D23" s="194"/>
      <c r="E23" s="168">
        <f>E24</f>
        <v>0</v>
      </c>
      <c r="F23" s="169"/>
      <c r="G23" s="170"/>
      <c r="H23" s="168">
        <f>H24</f>
        <v>2</v>
      </c>
      <c r="I23" s="169"/>
      <c r="J23" s="170"/>
      <c r="K23" s="168">
        <f>K24</f>
        <v>0</v>
      </c>
      <c r="L23" s="169"/>
      <c r="M23" s="170"/>
      <c r="N23" s="168">
        <f>N24</f>
        <v>12</v>
      </c>
      <c r="O23" s="169"/>
      <c r="P23" s="170"/>
      <c r="Q23" s="168">
        <f>COUNTIF(Q6:Q22,"*")</f>
        <v>1</v>
      </c>
      <c r="R23" s="169"/>
      <c r="S23" s="170"/>
      <c r="T23" s="13">
        <f>SUM(T6:T21)</f>
        <v>18</v>
      </c>
      <c r="V23" s="14">
        <f>SUM(U6:U22)</f>
        <v>18</v>
      </c>
    </row>
    <row r="24" spans="1:22" s="14" customFormat="1" ht="19" hidden="1" x14ac:dyDescent="0.25">
      <c r="A24" s="30"/>
      <c r="B24" s="39">
        <f>COUNTIF(B6:B21,"*")</f>
        <v>3</v>
      </c>
      <c r="C24" s="30"/>
      <c r="D24" s="22"/>
      <c r="E24" s="39">
        <f>COUNTIF(E6:E20,"*")</f>
        <v>0</v>
      </c>
      <c r="F24" s="22"/>
      <c r="G24" s="22"/>
      <c r="H24" s="39">
        <f>COUNTIF(H6:H21,"*")</f>
        <v>2</v>
      </c>
      <c r="I24" s="22"/>
      <c r="J24" s="22"/>
      <c r="K24" s="39">
        <f>COUNTIF(K6:K21,"*")</f>
        <v>0</v>
      </c>
      <c r="L24" s="22"/>
      <c r="M24" s="22"/>
      <c r="N24" s="39">
        <f>COUNTIF(N6:N22,"*")</f>
        <v>12</v>
      </c>
      <c r="O24" s="22"/>
      <c r="P24" s="22"/>
      <c r="Q24" s="39">
        <f>COUNTIF(Q6:Q21,"*")</f>
        <v>1</v>
      </c>
      <c r="R24" s="50"/>
      <c r="S24" s="50"/>
      <c r="T24" s="22">
        <f>SUM(B24:S24)</f>
        <v>18</v>
      </c>
    </row>
    <row r="25" spans="1:22" s="14" customFormat="1" ht="1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T25" s="50"/>
    </row>
    <row r="26" spans="1:22" s="14" customFormat="1" ht="19.5" thickBot="1" x14ac:dyDescent="0.35">
      <c r="A26" s="23"/>
    </row>
    <row r="27" spans="1:22" s="14" customFormat="1" ht="20" thickBot="1" x14ac:dyDescent="0.3">
      <c r="A27" s="13"/>
      <c r="B27" s="168" t="s">
        <v>0</v>
      </c>
      <c r="C27" s="169"/>
      <c r="D27" s="170"/>
      <c r="E27" s="168" t="s">
        <v>1</v>
      </c>
      <c r="F27" s="169"/>
      <c r="G27" s="170"/>
      <c r="H27" s="168" t="s">
        <v>2</v>
      </c>
      <c r="I27" s="169"/>
      <c r="J27" s="170"/>
      <c r="K27" s="168" t="s">
        <v>3</v>
      </c>
      <c r="L27" s="169"/>
      <c r="M27" s="170"/>
      <c r="N27" s="168" t="s">
        <v>4</v>
      </c>
      <c r="O27" s="169"/>
      <c r="P27" s="170"/>
      <c r="Q27" s="168" t="s">
        <v>5</v>
      </c>
      <c r="R27" s="169"/>
      <c r="S27" s="170"/>
      <c r="T27" s="79" t="s">
        <v>6</v>
      </c>
    </row>
    <row r="28" spans="1:22" s="14" customFormat="1" ht="37" thickBot="1" x14ac:dyDescent="0.3">
      <c r="A28" s="81" t="s">
        <v>7</v>
      </c>
      <c r="B28" s="171">
        <v>195976</v>
      </c>
      <c r="C28" s="172"/>
      <c r="D28" s="173"/>
      <c r="E28" s="171">
        <v>67292</v>
      </c>
      <c r="F28" s="172"/>
      <c r="G28" s="173"/>
      <c r="H28" s="171">
        <v>56853</v>
      </c>
      <c r="I28" s="172"/>
      <c r="J28" s="173"/>
      <c r="K28" s="171">
        <v>77062</v>
      </c>
      <c r="L28" s="172"/>
      <c r="M28" s="173"/>
      <c r="N28" s="171">
        <v>23583</v>
      </c>
      <c r="O28" s="172"/>
      <c r="P28" s="173"/>
      <c r="Q28" s="171">
        <v>397183</v>
      </c>
      <c r="R28" s="172"/>
      <c r="S28" s="173"/>
      <c r="T28" s="15">
        <v>949113</v>
      </c>
    </row>
    <row r="29" spans="1:22" s="14" customFormat="1" ht="37" thickBot="1" x14ac:dyDescent="0.3">
      <c r="A29" s="81"/>
      <c r="B29" s="16" t="s">
        <v>14</v>
      </c>
      <c r="C29" s="16" t="s">
        <v>34</v>
      </c>
      <c r="D29" s="16" t="s">
        <v>16</v>
      </c>
      <c r="E29" s="16" t="s">
        <v>14</v>
      </c>
      <c r="F29" s="16" t="s">
        <v>34</v>
      </c>
      <c r="G29" s="16" t="s">
        <v>16</v>
      </c>
      <c r="H29" s="16" t="s">
        <v>14</v>
      </c>
      <c r="I29" s="16" t="s">
        <v>34</v>
      </c>
      <c r="J29" s="16" t="s">
        <v>16</v>
      </c>
      <c r="K29" s="62" t="s">
        <v>14</v>
      </c>
      <c r="L29" s="62" t="s">
        <v>34</v>
      </c>
      <c r="M29" s="62" t="s">
        <v>16</v>
      </c>
      <c r="N29" s="16" t="s">
        <v>14</v>
      </c>
      <c r="O29" s="16" t="s">
        <v>34</v>
      </c>
      <c r="P29" s="16" t="s">
        <v>16</v>
      </c>
      <c r="Q29" s="16" t="s">
        <v>14</v>
      </c>
      <c r="R29" s="16" t="s">
        <v>34</v>
      </c>
      <c r="S29" s="16" t="s">
        <v>16</v>
      </c>
      <c r="T29" s="15"/>
      <c r="U29" s="29"/>
    </row>
    <row r="30" spans="1:22" s="14" customFormat="1" ht="24" customHeight="1" thickBot="1" x14ac:dyDescent="0.3">
      <c r="A30" s="195" t="s">
        <v>17</v>
      </c>
      <c r="B30" s="161"/>
      <c r="C30" s="161"/>
      <c r="D30" s="166"/>
      <c r="E30" s="161"/>
      <c r="F30" s="161"/>
      <c r="G30" s="166"/>
      <c r="H30" s="161" t="s">
        <v>71</v>
      </c>
      <c r="I30" s="161" t="s">
        <v>35</v>
      </c>
      <c r="J30" s="166">
        <v>42881</v>
      </c>
      <c r="K30" s="161"/>
      <c r="L30" s="161"/>
      <c r="M30" s="166"/>
      <c r="N30" s="98" t="s">
        <v>68</v>
      </c>
      <c r="O30" s="98" t="s">
        <v>35</v>
      </c>
      <c r="P30" s="100">
        <v>42832</v>
      </c>
      <c r="Q30" s="98"/>
      <c r="R30" s="98"/>
      <c r="S30" s="100"/>
      <c r="T30" s="183">
        <f>SUM(U30:U37)</f>
        <v>9</v>
      </c>
      <c r="U30" s="39">
        <v>2</v>
      </c>
    </row>
    <row r="31" spans="1:22" s="14" customFormat="1" ht="24" customHeight="1" thickBot="1" x14ac:dyDescent="0.3">
      <c r="A31" s="196"/>
      <c r="B31" s="165"/>
      <c r="C31" s="165"/>
      <c r="D31" s="167"/>
      <c r="E31" s="165"/>
      <c r="F31" s="165"/>
      <c r="G31" s="167"/>
      <c r="H31" s="165"/>
      <c r="I31" s="165"/>
      <c r="J31" s="167"/>
      <c r="K31" s="165"/>
      <c r="L31" s="165"/>
      <c r="M31" s="167"/>
      <c r="N31" s="97" t="s">
        <v>76</v>
      </c>
      <c r="O31" s="98" t="s">
        <v>35</v>
      </c>
      <c r="P31" s="150">
        <v>42902</v>
      </c>
      <c r="Q31" s="97"/>
      <c r="R31" s="98"/>
      <c r="S31" s="99"/>
      <c r="T31" s="184"/>
      <c r="U31" s="39">
        <v>1</v>
      </c>
    </row>
    <row r="32" spans="1:22" s="14" customFormat="1" ht="24" customHeight="1" thickBot="1" x14ac:dyDescent="0.3">
      <c r="A32" s="196"/>
      <c r="B32" s="165"/>
      <c r="C32" s="165"/>
      <c r="D32" s="167"/>
      <c r="E32" s="165"/>
      <c r="F32" s="165"/>
      <c r="G32" s="167"/>
      <c r="H32" s="165"/>
      <c r="I32" s="165"/>
      <c r="J32" s="167"/>
      <c r="K32" s="165"/>
      <c r="L32" s="165"/>
      <c r="M32" s="167"/>
      <c r="N32" s="98" t="s">
        <v>75</v>
      </c>
      <c r="O32" s="98" t="s">
        <v>35</v>
      </c>
      <c r="P32" s="100">
        <v>42901</v>
      </c>
      <c r="Q32" s="97"/>
      <c r="R32" s="98"/>
      <c r="S32" s="99"/>
      <c r="T32" s="184"/>
      <c r="U32" s="39">
        <v>1</v>
      </c>
    </row>
    <row r="33" spans="1:21" s="14" customFormat="1" ht="24" customHeight="1" thickBot="1" x14ac:dyDescent="0.3">
      <c r="A33" s="196"/>
      <c r="B33" s="165"/>
      <c r="C33" s="165"/>
      <c r="D33" s="167"/>
      <c r="E33" s="165"/>
      <c r="F33" s="165"/>
      <c r="G33" s="167"/>
      <c r="H33" s="165"/>
      <c r="I33" s="165"/>
      <c r="J33" s="167"/>
      <c r="K33" s="165"/>
      <c r="L33" s="165"/>
      <c r="M33" s="167"/>
      <c r="N33" s="98" t="s">
        <v>72</v>
      </c>
      <c r="O33" s="98" t="s">
        <v>35</v>
      </c>
      <c r="P33" s="100">
        <v>42895</v>
      </c>
      <c r="Q33" s="135"/>
      <c r="R33" s="31"/>
      <c r="S33" s="40"/>
      <c r="T33" s="184"/>
      <c r="U33" s="39">
        <v>1</v>
      </c>
    </row>
    <row r="34" spans="1:21" s="14" customFormat="1" ht="24" customHeight="1" thickBot="1" x14ac:dyDescent="0.3">
      <c r="A34" s="196"/>
      <c r="B34" s="165"/>
      <c r="C34" s="165"/>
      <c r="D34" s="167"/>
      <c r="E34" s="165"/>
      <c r="F34" s="165"/>
      <c r="G34" s="167"/>
      <c r="H34" s="165"/>
      <c r="I34" s="165"/>
      <c r="J34" s="167"/>
      <c r="K34" s="165"/>
      <c r="L34" s="165"/>
      <c r="M34" s="167"/>
      <c r="N34" s="98" t="s">
        <v>69</v>
      </c>
      <c r="O34" s="98" t="s">
        <v>35</v>
      </c>
      <c r="P34" s="100">
        <v>42846</v>
      </c>
      <c r="Q34" s="85"/>
      <c r="R34" s="55"/>
      <c r="S34" s="86"/>
      <c r="T34" s="184"/>
      <c r="U34" s="39">
        <v>1</v>
      </c>
    </row>
    <row r="35" spans="1:21" s="14" customFormat="1" ht="24" customHeight="1" thickBot="1" x14ac:dyDescent="0.3">
      <c r="A35" s="196"/>
      <c r="B35" s="165"/>
      <c r="C35" s="165"/>
      <c r="D35" s="167"/>
      <c r="E35" s="165"/>
      <c r="F35" s="165"/>
      <c r="G35" s="167"/>
      <c r="H35" s="165"/>
      <c r="I35" s="165"/>
      <c r="J35" s="167"/>
      <c r="K35" s="165"/>
      <c r="L35" s="165"/>
      <c r="M35" s="167"/>
      <c r="N35" s="98" t="s">
        <v>78</v>
      </c>
      <c r="O35" s="98" t="s">
        <v>35</v>
      </c>
      <c r="P35" s="100">
        <v>42909</v>
      </c>
      <c r="Q35" s="85"/>
      <c r="R35" s="55"/>
      <c r="S35" s="86"/>
      <c r="T35" s="184"/>
      <c r="U35" s="39">
        <v>1</v>
      </c>
    </row>
    <row r="36" spans="1:21" s="14" customFormat="1" ht="24" customHeight="1" thickBot="1" x14ac:dyDescent="0.3">
      <c r="A36" s="196"/>
      <c r="B36" s="165"/>
      <c r="C36" s="165"/>
      <c r="D36" s="167"/>
      <c r="E36" s="165"/>
      <c r="F36" s="165"/>
      <c r="G36" s="167"/>
      <c r="H36" s="165"/>
      <c r="I36" s="165"/>
      <c r="J36" s="167"/>
      <c r="K36" s="165"/>
      <c r="L36" s="165"/>
      <c r="M36" s="167"/>
      <c r="N36" s="98" t="s">
        <v>79</v>
      </c>
      <c r="O36" s="98" t="s">
        <v>35</v>
      </c>
      <c r="P36" s="100">
        <v>42909</v>
      </c>
      <c r="Q36" s="85"/>
      <c r="R36" s="55"/>
      <c r="S36" s="86"/>
      <c r="T36" s="184"/>
      <c r="U36" s="39">
        <v>1</v>
      </c>
    </row>
    <row r="37" spans="1:21" s="14" customFormat="1" ht="24" customHeight="1" thickBot="1" x14ac:dyDescent="0.3">
      <c r="A37" s="196"/>
      <c r="B37" s="165"/>
      <c r="C37" s="165"/>
      <c r="D37" s="167"/>
      <c r="E37" s="165"/>
      <c r="F37" s="165"/>
      <c r="G37" s="167"/>
      <c r="H37" s="165"/>
      <c r="I37" s="165"/>
      <c r="J37" s="167"/>
      <c r="K37" s="165"/>
      <c r="L37" s="165"/>
      <c r="M37" s="167"/>
      <c r="N37" s="98" t="s">
        <v>73</v>
      </c>
      <c r="O37" s="98" t="s">
        <v>35</v>
      </c>
      <c r="P37" s="100">
        <v>42895</v>
      </c>
      <c r="Q37" s="85"/>
      <c r="R37" s="55"/>
      <c r="S37" s="86"/>
      <c r="T37" s="184"/>
      <c r="U37" s="39">
        <v>1</v>
      </c>
    </row>
    <row r="38" spans="1:21" s="14" customFormat="1" ht="23" customHeight="1" thickBot="1" x14ac:dyDescent="0.3">
      <c r="A38" s="90" t="s">
        <v>18</v>
      </c>
      <c r="B38" s="66" t="s">
        <v>54</v>
      </c>
      <c r="C38" s="67" t="s">
        <v>36</v>
      </c>
      <c r="D38" s="68">
        <v>42706</v>
      </c>
      <c r="E38" s="89"/>
      <c r="F38" s="89"/>
      <c r="G38" s="91"/>
      <c r="H38" s="31" t="s">
        <v>74</v>
      </c>
      <c r="I38" s="31" t="s">
        <v>35</v>
      </c>
      <c r="J38" s="32">
        <v>42895</v>
      </c>
      <c r="K38" s="94"/>
      <c r="L38" s="89"/>
      <c r="M38" s="91"/>
      <c r="N38" s="123" t="s">
        <v>64</v>
      </c>
      <c r="O38" s="124" t="s">
        <v>36</v>
      </c>
      <c r="P38" s="125">
        <v>42741</v>
      </c>
      <c r="Q38" s="31"/>
      <c r="R38" s="31"/>
      <c r="S38" s="32"/>
      <c r="T38" s="183">
        <f>SUM(U38:U41)</f>
        <v>8</v>
      </c>
      <c r="U38" s="39">
        <v>3</v>
      </c>
    </row>
    <row r="39" spans="1:21" s="14" customFormat="1" ht="23" customHeight="1" thickBot="1" x14ac:dyDescent="0.3">
      <c r="A39" s="134"/>
      <c r="B39" s="66" t="s">
        <v>77</v>
      </c>
      <c r="C39" s="67" t="s">
        <v>35</v>
      </c>
      <c r="D39" s="68">
        <v>42909</v>
      </c>
      <c r="E39" s="73"/>
      <c r="F39" s="133"/>
      <c r="G39" s="128"/>
      <c r="H39" s="41"/>
      <c r="I39" s="41"/>
      <c r="J39" s="41"/>
      <c r="K39" s="94"/>
      <c r="L39" s="133"/>
      <c r="M39" s="136"/>
      <c r="N39" s="97" t="s">
        <v>66</v>
      </c>
      <c r="O39" s="98" t="s">
        <v>35</v>
      </c>
      <c r="P39" s="99">
        <v>42769</v>
      </c>
      <c r="Q39" s="41"/>
      <c r="R39" s="41"/>
      <c r="S39" s="41"/>
      <c r="T39" s="184"/>
      <c r="U39" s="39">
        <v>2</v>
      </c>
    </row>
    <row r="40" spans="1:21" s="14" customFormat="1" ht="23" customHeight="1" thickBot="1" x14ac:dyDescent="0.3">
      <c r="A40" s="140"/>
      <c r="B40" s="66"/>
      <c r="C40" s="67"/>
      <c r="D40" s="68"/>
      <c r="E40" s="73"/>
      <c r="F40" s="138"/>
      <c r="G40" s="128"/>
      <c r="H40" s="41"/>
      <c r="I40" s="41"/>
      <c r="J40" s="41"/>
      <c r="K40" s="94"/>
      <c r="L40" s="138"/>
      <c r="M40" s="139"/>
      <c r="N40" s="98" t="s">
        <v>67</v>
      </c>
      <c r="O40" s="98" t="s">
        <v>35</v>
      </c>
      <c r="P40" s="100">
        <v>42818</v>
      </c>
      <c r="Q40" s="41"/>
      <c r="R40" s="41"/>
      <c r="S40" s="41"/>
      <c r="T40" s="184"/>
      <c r="U40" s="39">
        <v>1</v>
      </c>
    </row>
    <row r="41" spans="1:21" s="14" customFormat="1" ht="23" customHeight="1" thickBot="1" x14ac:dyDescent="0.3">
      <c r="A41" s="134"/>
      <c r="B41" s="66"/>
      <c r="C41" s="67"/>
      <c r="D41" s="68"/>
      <c r="E41" s="73"/>
      <c r="F41" s="133"/>
      <c r="G41" s="128"/>
      <c r="H41" s="41"/>
      <c r="I41" s="41"/>
      <c r="J41" s="41"/>
      <c r="K41" s="94"/>
      <c r="L41" s="133"/>
      <c r="M41" s="136"/>
      <c r="N41" s="98" t="s">
        <v>70</v>
      </c>
      <c r="O41" s="98" t="s">
        <v>35</v>
      </c>
      <c r="P41" s="100">
        <v>42790</v>
      </c>
      <c r="Q41" s="31" t="s">
        <v>65</v>
      </c>
      <c r="R41" s="31" t="s">
        <v>35</v>
      </c>
      <c r="S41" s="32">
        <v>42769</v>
      </c>
      <c r="T41" s="185"/>
      <c r="U41" s="39">
        <v>2</v>
      </c>
    </row>
    <row r="42" spans="1:21" s="14" customFormat="1" ht="23" customHeight="1" thickBot="1" x14ac:dyDescent="0.35">
      <c r="A42" s="90" t="s">
        <v>19</v>
      </c>
      <c r="B42" s="66" t="s">
        <v>63</v>
      </c>
      <c r="C42" s="67" t="s">
        <v>36</v>
      </c>
      <c r="D42" s="68">
        <v>42580</v>
      </c>
      <c r="E42" s="92"/>
      <c r="F42" s="31"/>
      <c r="G42" s="93"/>
      <c r="H42" s="31"/>
      <c r="I42" s="31"/>
      <c r="J42" s="32"/>
      <c r="K42" s="31"/>
      <c r="L42" s="31"/>
      <c r="M42" s="32"/>
      <c r="N42" s="41"/>
      <c r="O42" s="41"/>
      <c r="P42" s="41"/>
      <c r="Q42" s="41"/>
      <c r="R42" s="41"/>
      <c r="S42" s="41"/>
      <c r="T42" s="95">
        <f>SUM(U42:U42)</f>
        <v>1</v>
      </c>
      <c r="U42" s="39">
        <v>1</v>
      </c>
    </row>
    <row r="43" spans="1:21" s="14" customFormat="1" ht="23" customHeight="1" thickBot="1" x14ac:dyDescent="0.35">
      <c r="A43" s="24" t="s">
        <v>20</v>
      </c>
      <c r="B43" s="31"/>
      <c r="C43" s="31"/>
      <c r="D43" s="31"/>
      <c r="E43" s="80"/>
      <c r="F43" s="80"/>
      <c r="G43" s="80"/>
      <c r="H43" s="81"/>
      <c r="I43" s="81"/>
      <c r="J43" s="83"/>
      <c r="K43" s="80"/>
      <c r="L43" s="80"/>
      <c r="M43" s="82"/>
      <c r="N43" s="41"/>
      <c r="O43" s="41"/>
      <c r="P43" s="41"/>
      <c r="Q43" s="31"/>
      <c r="R43" s="31"/>
      <c r="S43" s="31"/>
      <c r="T43" s="13">
        <f>U43</f>
        <v>0</v>
      </c>
      <c r="U43" s="39">
        <v>0</v>
      </c>
    </row>
    <row r="44" spans="1:21" s="14" customFormat="1" ht="24" customHeight="1" thickBot="1" x14ac:dyDescent="0.3">
      <c r="A44" s="25" t="s">
        <v>13</v>
      </c>
      <c r="B44" s="168">
        <f>B45</f>
        <v>3</v>
      </c>
      <c r="C44" s="169"/>
      <c r="D44" s="170"/>
      <c r="E44" s="168">
        <f>E45</f>
        <v>0</v>
      </c>
      <c r="F44" s="169"/>
      <c r="G44" s="170"/>
      <c r="H44" s="168">
        <f>H45</f>
        <v>2</v>
      </c>
      <c r="I44" s="169"/>
      <c r="J44" s="170"/>
      <c r="K44" s="168">
        <f>K45</f>
        <v>0</v>
      </c>
      <c r="L44" s="169"/>
      <c r="M44" s="170"/>
      <c r="N44" s="168">
        <f>COUNTIF(N30:N42,"*")</f>
        <v>12</v>
      </c>
      <c r="O44" s="169"/>
      <c r="P44" s="170"/>
      <c r="Q44" s="168">
        <f>Q45</f>
        <v>1</v>
      </c>
      <c r="R44" s="169"/>
      <c r="S44" s="170"/>
      <c r="T44" s="19">
        <f>SUM(U30:U44)</f>
        <v>18</v>
      </c>
    </row>
    <row r="45" spans="1:21" ht="19" hidden="1" x14ac:dyDescent="0.25">
      <c r="B45" s="29">
        <f>COUNTIF(B30:B43,"*")</f>
        <v>3</v>
      </c>
      <c r="C45" s="30"/>
      <c r="D45" s="22"/>
      <c r="E45" s="39">
        <f>COUNTIF(E30:E43,"*")</f>
        <v>0</v>
      </c>
      <c r="F45" s="22"/>
      <c r="G45" s="22"/>
      <c r="H45" s="39">
        <f>COUNTIF(H30:H43,"*")</f>
        <v>2</v>
      </c>
      <c r="I45" s="22"/>
      <c r="J45" s="22"/>
      <c r="K45" s="39">
        <f>COUNTIF(K30:K43,"*")</f>
        <v>0</v>
      </c>
      <c r="L45" s="22"/>
      <c r="M45" s="22"/>
      <c r="N45" s="2"/>
      <c r="O45" s="2"/>
      <c r="P45" s="2"/>
      <c r="Q45" s="39">
        <f>COUNTIF(Q30:Q43,"*")</f>
        <v>1</v>
      </c>
      <c r="T45">
        <f>SUM(B45:S45)</f>
        <v>6</v>
      </c>
    </row>
    <row r="46" spans="1:21" ht="19" x14ac:dyDescent="0.25">
      <c r="A46" s="3" t="s">
        <v>47</v>
      </c>
      <c r="B46" s="51"/>
      <c r="C46" s="52"/>
      <c r="D46" s="22"/>
      <c r="E46" s="51"/>
      <c r="F46" s="22"/>
      <c r="G46" s="22"/>
      <c r="H46" s="51"/>
      <c r="I46" s="22"/>
      <c r="J46" s="22"/>
      <c r="K46" s="51"/>
      <c r="L46" s="22"/>
      <c r="M46" s="22"/>
      <c r="N46" s="2"/>
      <c r="O46" s="2"/>
      <c r="P46" s="2"/>
    </row>
    <row r="47" spans="1:21" ht="16.5" thickBot="1" x14ac:dyDescent="0.3">
      <c r="A47" s="3"/>
      <c r="K47" s="2"/>
      <c r="N47" s="2"/>
      <c r="O47" s="2"/>
      <c r="P47" s="2"/>
    </row>
    <row r="48" spans="1:21" ht="17" thickBot="1" x14ac:dyDescent="0.25">
      <c r="K48" s="2"/>
      <c r="M48" s="2"/>
      <c r="N48" s="180" t="s">
        <v>4</v>
      </c>
      <c r="O48" s="181"/>
      <c r="P48" s="182"/>
    </row>
    <row r="49" spans="1:20" ht="25" customHeight="1" thickBot="1" x14ac:dyDescent="0.3">
      <c r="A49" s="4"/>
      <c r="B49" s="180" t="s">
        <v>0</v>
      </c>
      <c r="C49" s="181"/>
      <c r="D49" s="182"/>
      <c r="E49" s="180" t="s">
        <v>1</v>
      </c>
      <c r="F49" s="181"/>
      <c r="G49" s="182"/>
      <c r="H49" s="180" t="s">
        <v>2</v>
      </c>
      <c r="I49" s="181"/>
      <c r="J49" s="182"/>
      <c r="K49" s="180" t="s">
        <v>3</v>
      </c>
      <c r="L49" s="181"/>
      <c r="M49" s="182"/>
      <c r="N49" s="177">
        <v>23583</v>
      </c>
      <c r="O49" s="178"/>
      <c r="P49" s="179"/>
      <c r="Q49" s="180" t="s">
        <v>5</v>
      </c>
      <c r="R49" s="181"/>
      <c r="S49" s="182"/>
      <c r="T49" s="5" t="s">
        <v>6</v>
      </c>
    </row>
    <row r="50" spans="1:20" ht="33" thickBot="1" x14ac:dyDescent="0.25">
      <c r="A50" s="6" t="s">
        <v>7</v>
      </c>
      <c r="B50" s="177">
        <v>195976</v>
      </c>
      <c r="C50" s="178"/>
      <c r="D50" s="179"/>
      <c r="E50" s="177">
        <v>67292</v>
      </c>
      <c r="F50" s="178"/>
      <c r="G50" s="179"/>
      <c r="H50" s="177">
        <v>56853</v>
      </c>
      <c r="I50" s="178"/>
      <c r="J50" s="179"/>
      <c r="K50" s="177">
        <v>77062</v>
      </c>
      <c r="L50" s="178"/>
      <c r="M50" s="179"/>
      <c r="N50" s="8" t="s">
        <v>14</v>
      </c>
      <c r="O50" s="8" t="s">
        <v>15</v>
      </c>
      <c r="P50" s="8" t="s">
        <v>16</v>
      </c>
      <c r="Q50" s="177">
        <v>397183</v>
      </c>
      <c r="R50" s="178"/>
      <c r="S50" s="179"/>
      <c r="T50" s="7">
        <v>949113</v>
      </c>
    </row>
    <row r="51" spans="1:20" ht="17" thickBot="1" x14ac:dyDescent="0.25">
      <c r="A51" s="6"/>
      <c r="B51" s="8" t="s">
        <v>14</v>
      </c>
      <c r="C51" s="8" t="s">
        <v>15</v>
      </c>
      <c r="D51" s="8" t="s">
        <v>16</v>
      </c>
      <c r="E51" s="8" t="s">
        <v>14</v>
      </c>
      <c r="F51" s="8" t="s">
        <v>15</v>
      </c>
      <c r="G51" s="8" t="s">
        <v>16</v>
      </c>
      <c r="H51" s="8" t="s">
        <v>14</v>
      </c>
      <c r="I51" s="8" t="s">
        <v>15</v>
      </c>
      <c r="J51" s="8" t="s">
        <v>16</v>
      </c>
      <c r="K51" s="8" t="s">
        <v>14</v>
      </c>
      <c r="L51" s="8" t="s">
        <v>15</v>
      </c>
      <c r="M51" s="8" t="s">
        <v>16</v>
      </c>
      <c r="N51" s="11" t="s">
        <v>23</v>
      </c>
      <c r="O51" s="11"/>
      <c r="P51" s="11">
        <v>42144</v>
      </c>
      <c r="Q51" s="8" t="s">
        <v>14</v>
      </c>
      <c r="R51" s="8" t="s">
        <v>15</v>
      </c>
      <c r="S51" s="8" t="s">
        <v>16</v>
      </c>
      <c r="T51" s="7"/>
    </row>
    <row r="52" spans="1:20" ht="16" customHeight="1" thickBot="1" x14ac:dyDescent="0.25">
      <c r="A52" s="174" t="s">
        <v>21</v>
      </c>
      <c r="B52" s="33" t="s">
        <v>22</v>
      </c>
      <c r="C52" s="33"/>
      <c r="D52" s="56">
        <v>42079</v>
      </c>
      <c r="E52" s="174"/>
      <c r="F52" s="174"/>
      <c r="G52" s="174"/>
      <c r="H52" s="53" t="s">
        <v>42</v>
      </c>
      <c r="I52" s="53" t="s">
        <v>38</v>
      </c>
      <c r="J52" s="54">
        <v>42412</v>
      </c>
      <c r="K52" s="174" t="s">
        <v>32</v>
      </c>
      <c r="L52" s="174"/>
      <c r="M52" s="189">
        <v>42272</v>
      </c>
      <c r="N52" s="27" t="s">
        <v>28</v>
      </c>
      <c r="O52" s="27"/>
      <c r="P52" s="11">
        <v>42199</v>
      </c>
      <c r="Q52" s="42" t="s">
        <v>33</v>
      </c>
      <c r="R52" s="42" t="s">
        <v>36</v>
      </c>
      <c r="S52" s="43">
        <v>42258</v>
      </c>
      <c r="T52" s="186"/>
    </row>
    <row r="53" spans="1:20" s="26" customFormat="1" ht="16" customHeight="1" thickBot="1" x14ac:dyDescent="0.25">
      <c r="A53" s="175"/>
      <c r="B53" s="31" t="s">
        <v>39</v>
      </c>
      <c r="C53" s="31" t="s">
        <v>38</v>
      </c>
      <c r="D53" s="32">
        <v>42722</v>
      </c>
      <c r="E53" s="175"/>
      <c r="F53" s="175"/>
      <c r="G53" s="175"/>
      <c r="H53" s="31" t="s">
        <v>45</v>
      </c>
      <c r="I53" s="31" t="s">
        <v>35</v>
      </c>
      <c r="J53" s="32">
        <v>42398</v>
      </c>
      <c r="K53" s="175"/>
      <c r="L53" s="175"/>
      <c r="M53" s="190"/>
      <c r="N53" s="27"/>
      <c r="O53" s="27"/>
      <c r="P53" s="11"/>
      <c r="Q53" s="48" t="s">
        <v>40</v>
      </c>
      <c r="R53" s="48" t="s">
        <v>38</v>
      </c>
      <c r="S53" s="49">
        <v>42318</v>
      </c>
      <c r="T53" s="187"/>
    </row>
    <row r="54" spans="1:20" s="26" customFormat="1" ht="16" customHeight="1" thickBot="1" x14ac:dyDescent="0.3">
      <c r="A54" s="175"/>
      <c r="B54" s="23" t="s">
        <v>51</v>
      </c>
      <c r="C54" s="24" t="s">
        <v>35</v>
      </c>
      <c r="D54" s="65">
        <v>42531</v>
      </c>
      <c r="E54" s="175"/>
      <c r="F54" s="175"/>
      <c r="G54" s="175"/>
      <c r="H54" s="71" t="s">
        <v>52</v>
      </c>
      <c r="I54" s="71" t="s">
        <v>38</v>
      </c>
      <c r="J54" s="72">
        <v>42552</v>
      </c>
      <c r="K54" s="175"/>
      <c r="L54" s="175"/>
      <c r="M54" s="190"/>
      <c r="N54" s="11" t="s">
        <v>24</v>
      </c>
      <c r="O54" s="11"/>
      <c r="P54" s="11">
        <v>42139</v>
      </c>
      <c r="Q54" s="31" t="s">
        <v>50</v>
      </c>
      <c r="R54" s="31" t="s">
        <v>35</v>
      </c>
      <c r="S54" s="32">
        <v>42489</v>
      </c>
      <c r="T54" s="187"/>
    </row>
    <row r="55" spans="1:20" ht="16" customHeight="1" thickBot="1" x14ac:dyDescent="0.25">
      <c r="A55" s="175"/>
      <c r="B55" s="59" t="s">
        <v>44</v>
      </c>
      <c r="C55" s="31" t="s">
        <v>35</v>
      </c>
      <c r="D55" s="32">
        <v>42433</v>
      </c>
      <c r="E55" s="175"/>
      <c r="F55" s="175"/>
      <c r="G55" s="175"/>
      <c r="H55" s="31" t="s">
        <v>30</v>
      </c>
      <c r="I55" s="31" t="s">
        <v>36</v>
      </c>
      <c r="J55" s="32">
        <v>42256</v>
      </c>
      <c r="K55" s="175"/>
      <c r="L55" s="175"/>
      <c r="M55" s="190"/>
      <c r="N55" s="12" t="s">
        <v>26</v>
      </c>
      <c r="O55" s="12"/>
      <c r="P55" s="12">
        <v>42167</v>
      </c>
      <c r="Q55" s="31" t="s">
        <v>41</v>
      </c>
      <c r="R55" s="31" t="s">
        <v>35</v>
      </c>
      <c r="S55" s="32">
        <v>42398</v>
      </c>
      <c r="T55" s="187"/>
    </row>
    <row r="56" spans="1:20" ht="16.5" customHeight="1" thickBot="1" x14ac:dyDescent="0.25">
      <c r="A56" s="175"/>
      <c r="B56" s="33" t="s">
        <v>29</v>
      </c>
      <c r="C56" s="34"/>
      <c r="D56" s="56">
        <v>42222</v>
      </c>
      <c r="E56" s="175"/>
      <c r="F56" s="175"/>
      <c r="G56" s="175"/>
      <c r="H56" s="69" t="s">
        <v>53</v>
      </c>
      <c r="I56" s="69" t="s">
        <v>38</v>
      </c>
      <c r="J56" s="70">
        <v>42580</v>
      </c>
      <c r="K56" s="175"/>
      <c r="L56" s="175"/>
      <c r="M56" s="190"/>
      <c r="N56" s="12" t="s">
        <v>25</v>
      </c>
      <c r="O56" s="12"/>
      <c r="P56" s="12">
        <v>42170</v>
      </c>
      <c r="Q56" s="44" t="s">
        <v>37</v>
      </c>
      <c r="R56" s="44" t="s">
        <v>36</v>
      </c>
      <c r="S56" s="45">
        <v>42328</v>
      </c>
      <c r="T56" s="187"/>
    </row>
    <row r="57" spans="1:20" ht="16.5" customHeight="1" thickBot="1" x14ac:dyDescent="0.25">
      <c r="A57" s="175"/>
      <c r="B57" s="34"/>
      <c r="C57" s="34"/>
      <c r="D57" s="57"/>
      <c r="E57" s="175"/>
      <c r="F57" s="175"/>
      <c r="G57" s="175"/>
      <c r="H57" s="63"/>
      <c r="I57" s="63"/>
      <c r="J57" s="63"/>
      <c r="K57" s="175"/>
      <c r="L57" s="175"/>
      <c r="M57" s="190"/>
      <c r="N57" s="36" t="s">
        <v>31</v>
      </c>
      <c r="O57" s="12"/>
      <c r="P57" s="12">
        <v>42272</v>
      </c>
      <c r="Q57" s="44"/>
      <c r="R57" s="44"/>
      <c r="S57" s="45"/>
      <c r="T57" s="187"/>
    </row>
    <row r="58" spans="1:20" ht="16.5" customHeight="1" thickBot="1" x14ac:dyDescent="0.25">
      <c r="A58" s="175"/>
      <c r="B58" s="34"/>
      <c r="C58" s="34"/>
      <c r="D58" s="57"/>
      <c r="E58" s="175"/>
      <c r="F58" s="175"/>
      <c r="G58" s="175"/>
      <c r="H58" s="63"/>
      <c r="I58" s="63"/>
      <c r="J58" s="63"/>
      <c r="K58" s="175"/>
      <c r="L58" s="175"/>
      <c r="M58" s="190"/>
      <c r="N58" s="12" t="s">
        <v>27</v>
      </c>
      <c r="O58" s="12"/>
      <c r="P58" s="12">
        <v>42202</v>
      </c>
      <c r="Q58" s="44"/>
      <c r="R58" s="44"/>
      <c r="S58" s="45"/>
      <c r="T58" s="187"/>
    </row>
    <row r="59" spans="1:20" ht="16.5" customHeight="1" thickBot="1" x14ac:dyDescent="0.25">
      <c r="A59" s="176"/>
      <c r="B59" s="35"/>
      <c r="C59" s="35"/>
      <c r="D59" s="58"/>
      <c r="E59" s="176"/>
      <c r="F59" s="176"/>
      <c r="G59" s="176"/>
      <c r="H59" s="64"/>
      <c r="I59" s="64"/>
      <c r="J59" s="64"/>
      <c r="K59" s="176"/>
      <c r="L59" s="176"/>
      <c r="M59" s="191"/>
      <c r="N59" s="31" t="s">
        <v>49</v>
      </c>
      <c r="O59" s="60" t="s">
        <v>35</v>
      </c>
      <c r="P59" s="38">
        <v>42489</v>
      </c>
      <c r="Q59" s="46"/>
      <c r="R59" s="46"/>
      <c r="S59" s="47"/>
      <c r="T59" s="188"/>
    </row>
    <row r="60" spans="1:20" ht="19" thickBot="1" x14ac:dyDescent="0.25">
      <c r="B60" s="74" t="s">
        <v>55</v>
      </c>
      <c r="C60" s="71" t="s">
        <v>35</v>
      </c>
      <c r="D60" s="72">
        <v>42706</v>
      </c>
      <c r="N60" s="17" t="s">
        <v>43</v>
      </c>
      <c r="O60" s="17" t="s">
        <v>36</v>
      </c>
      <c r="P60" s="18">
        <v>42396</v>
      </c>
    </row>
    <row r="61" spans="1:20" ht="19.5" thickBot="1" x14ac:dyDescent="0.35">
      <c r="B61" s="2"/>
      <c r="N61" s="55" t="s">
        <v>48</v>
      </c>
      <c r="O61" s="55" t="s">
        <v>35</v>
      </c>
      <c r="P61" s="61">
        <v>42461</v>
      </c>
    </row>
    <row r="62" spans="1:20" x14ac:dyDescent="0.2">
      <c r="A62" s="37"/>
      <c r="B62" s="2">
        <f ca="1">TODAY()</f>
        <v>42916</v>
      </c>
    </row>
    <row r="63" spans="1:20" x14ac:dyDescent="0.2">
      <c r="B63" s="2">
        <f ca="1">B62-90</f>
        <v>42826</v>
      </c>
    </row>
    <row r="64" spans="1:20" x14ac:dyDescent="0.2">
      <c r="A64" s="37"/>
      <c r="B64" s="2">
        <f ca="1">B62-180</f>
        <v>42736</v>
      </c>
    </row>
  </sheetData>
  <sortState ref="N17:P22">
    <sortCondition descending="1" ref="P17:P22"/>
  </sortState>
  <mergeCells count="83">
    <mergeCell ref="T21:T22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T11:T20"/>
    <mergeCell ref="G11:G20"/>
    <mergeCell ref="A11:A20"/>
    <mergeCell ref="A52:A59"/>
    <mergeCell ref="E52:E59"/>
    <mergeCell ref="F52:F59"/>
    <mergeCell ref="B23:D23"/>
    <mergeCell ref="B28:D28"/>
    <mergeCell ref="A30:A37"/>
    <mergeCell ref="E27:G27"/>
    <mergeCell ref="E44:G44"/>
    <mergeCell ref="B44:D44"/>
    <mergeCell ref="B50:D50"/>
    <mergeCell ref="E50:G50"/>
    <mergeCell ref="E11:E20"/>
    <mergeCell ref="B49:D49"/>
    <mergeCell ref="E49:G49"/>
    <mergeCell ref="B27:D27"/>
    <mergeCell ref="T52:T59"/>
    <mergeCell ref="K52:K59"/>
    <mergeCell ref="L52:L59"/>
    <mergeCell ref="M52:M59"/>
    <mergeCell ref="Q50:S50"/>
    <mergeCell ref="T30:T37"/>
    <mergeCell ref="N28:P28"/>
    <mergeCell ref="Q44:S44"/>
    <mergeCell ref="K50:M50"/>
    <mergeCell ref="N49:P49"/>
    <mergeCell ref="K49:M49"/>
    <mergeCell ref="Q49:S49"/>
    <mergeCell ref="K44:M44"/>
    <mergeCell ref="T38:T41"/>
    <mergeCell ref="N44:P44"/>
    <mergeCell ref="G52:G59"/>
    <mergeCell ref="K28:M28"/>
    <mergeCell ref="H50:J50"/>
    <mergeCell ref="N48:P48"/>
    <mergeCell ref="H49:J49"/>
    <mergeCell ref="H44:J44"/>
    <mergeCell ref="K23:M23"/>
    <mergeCell ref="H28:J28"/>
    <mergeCell ref="N23:P23"/>
    <mergeCell ref="Q28:S28"/>
    <mergeCell ref="Q27:S27"/>
    <mergeCell ref="N27:P27"/>
    <mergeCell ref="Q23:S23"/>
    <mergeCell ref="K27:M27"/>
    <mergeCell ref="H27:J27"/>
    <mergeCell ref="F11:F20"/>
    <mergeCell ref="H30:H37"/>
    <mergeCell ref="I30:I37"/>
    <mergeCell ref="J30:J37"/>
    <mergeCell ref="H23:J23"/>
    <mergeCell ref="A9:A10"/>
    <mergeCell ref="T9:T10"/>
    <mergeCell ref="B30:B37"/>
    <mergeCell ref="C30:C37"/>
    <mergeCell ref="D30:D37"/>
    <mergeCell ref="E23:G23"/>
    <mergeCell ref="E28:G28"/>
    <mergeCell ref="K11:K20"/>
    <mergeCell ref="L11:L20"/>
    <mergeCell ref="M11:M20"/>
    <mergeCell ref="E30:E37"/>
    <mergeCell ref="F30:F37"/>
    <mergeCell ref="G30:G37"/>
    <mergeCell ref="K30:K37"/>
    <mergeCell ref="L30:L37"/>
    <mergeCell ref="M30:M37"/>
  </mergeCells>
  <phoneticPr fontId="7" type="noConversion"/>
  <printOptions horizontalCentered="1"/>
  <pageMargins left="0.25" right="0.25" top="0.25" bottom="0.25" header="0.25" footer="0.25"/>
  <pageSetup scale="53" orientation="landscape" horizontalDpi="2400" verticalDpi="2400" copies="1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60" workbookViewId="0">
      <selection activeCell="A30" sqref="A30:A37"/>
    </sheetView>
  </sheetViews>
  <sheetFormatPr baseColWidth="10" defaultColWidth="11" defaultRowHeight="19" x14ac:dyDescent="0.25"/>
  <cols>
    <col min="1" max="1" width="28.33203125" style="14" customWidth="1"/>
    <col min="2" max="2" width="11.6640625" style="14" bestFit="1" customWidth="1"/>
    <col min="3" max="3" width="11" style="14"/>
    <col min="4" max="4" width="0" style="14" hidden="1" customWidth="1"/>
    <col min="5" max="6" width="11.6640625" style="14" bestFit="1" customWidth="1"/>
    <col min="7" max="7" width="11" style="14"/>
    <col min="8" max="10" width="11.6640625" style="14" bestFit="1" customWidth="1"/>
    <col min="11" max="12" width="11" style="14"/>
    <col min="13" max="14" width="11.6640625" style="14" bestFit="1" customWidth="1"/>
    <col min="15" max="16384" width="11" style="14"/>
  </cols>
  <sheetData>
    <row r="1" spans="1:16" ht="19.5" thickBot="1" x14ac:dyDescent="0.35">
      <c r="B1" s="75">
        <v>42825</v>
      </c>
      <c r="C1" s="65">
        <v>42832</v>
      </c>
      <c r="D1" s="75">
        <v>42839</v>
      </c>
      <c r="E1" s="65">
        <v>42846</v>
      </c>
      <c r="F1" s="75">
        <v>42853</v>
      </c>
      <c r="G1" s="65">
        <v>42860</v>
      </c>
      <c r="H1" s="75">
        <v>42867</v>
      </c>
      <c r="I1" s="65">
        <v>42874</v>
      </c>
      <c r="J1" s="75">
        <v>42881</v>
      </c>
      <c r="K1" s="65">
        <v>42888</v>
      </c>
      <c r="L1" s="75">
        <v>42895</v>
      </c>
      <c r="M1" s="65">
        <v>42902</v>
      </c>
      <c r="N1" s="75">
        <v>42909</v>
      </c>
      <c r="O1" s="65">
        <v>42916</v>
      </c>
    </row>
    <row r="2" spans="1:16" x14ac:dyDescent="0.25">
      <c r="A2" s="101" t="s">
        <v>56</v>
      </c>
      <c r="B2" s="76">
        <v>0</v>
      </c>
      <c r="C2" s="109">
        <v>0</v>
      </c>
      <c r="D2" s="110"/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  <c r="N2" s="110">
        <v>0</v>
      </c>
      <c r="O2" s="111"/>
    </row>
    <row r="3" spans="1:16" x14ac:dyDescent="0.25">
      <c r="A3" s="102" t="s">
        <v>57</v>
      </c>
      <c r="B3" s="77">
        <v>2</v>
      </c>
      <c r="C3" s="112">
        <v>1</v>
      </c>
      <c r="D3" s="113"/>
      <c r="E3" s="113">
        <v>1</v>
      </c>
      <c r="F3" s="113">
        <v>1</v>
      </c>
      <c r="G3" s="113">
        <v>1</v>
      </c>
      <c r="H3" s="113">
        <v>1</v>
      </c>
      <c r="I3" s="113">
        <v>1</v>
      </c>
      <c r="J3" s="113">
        <v>1</v>
      </c>
      <c r="K3" s="113">
        <v>1</v>
      </c>
      <c r="L3" s="113">
        <v>2</v>
      </c>
      <c r="M3" s="113">
        <v>2</v>
      </c>
      <c r="N3" s="113">
        <v>3</v>
      </c>
      <c r="O3" s="114"/>
    </row>
    <row r="4" spans="1:16" ht="20" thickBot="1" x14ac:dyDescent="0.3">
      <c r="A4" s="103" t="s">
        <v>58</v>
      </c>
      <c r="B4" s="104">
        <v>11</v>
      </c>
      <c r="C4" s="115">
        <v>11</v>
      </c>
      <c r="D4" s="116"/>
      <c r="E4" s="116">
        <v>12</v>
      </c>
      <c r="F4" s="116">
        <v>9</v>
      </c>
      <c r="G4" s="116">
        <v>10</v>
      </c>
      <c r="H4" s="116">
        <v>11</v>
      </c>
      <c r="I4" s="116">
        <v>11</v>
      </c>
      <c r="J4" s="116">
        <v>12</v>
      </c>
      <c r="K4" s="116">
        <v>12</v>
      </c>
      <c r="L4" s="116">
        <v>10</v>
      </c>
      <c r="M4" s="116">
        <v>12</v>
      </c>
      <c r="N4" s="116">
        <v>14</v>
      </c>
      <c r="O4" s="117"/>
    </row>
    <row r="5" spans="1:16" ht="20" thickBot="1" x14ac:dyDescent="0.3">
      <c r="A5" s="105" t="s">
        <v>46</v>
      </c>
      <c r="B5" s="106">
        <v>1</v>
      </c>
      <c r="C5" s="118">
        <v>1</v>
      </c>
      <c r="D5" s="119"/>
      <c r="E5" s="119">
        <v>1</v>
      </c>
      <c r="F5" s="119">
        <v>2</v>
      </c>
      <c r="G5" s="119">
        <v>2</v>
      </c>
      <c r="H5" s="119">
        <v>2</v>
      </c>
      <c r="I5" s="119">
        <v>1</v>
      </c>
      <c r="J5" s="119">
        <v>0</v>
      </c>
      <c r="K5" s="119">
        <v>0</v>
      </c>
      <c r="L5" s="119">
        <v>1</v>
      </c>
      <c r="M5" s="119">
        <v>1</v>
      </c>
      <c r="N5" s="119">
        <v>1</v>
      </c>
      <c r="O5" s="120"/>
    </row>
    <row r="6" spans="1:16" x14ac:dyDescent="0.25">
      <c r="B6" s="23">
        <v>14</v>
      </c>
      <c r="C6" s="23">
        <v>13</v>
      </c>
      <c r="D6" s="23"/>
      <c r="E6" s="23">
        <v>14</v>
      </c>
      <c r="F6" s="23">
        <v>14</v>
      </c>
      <c r="G6" s="23">
        <v>13</v>
      </c>
      <c r="H6" s="23">
        <v>14</v>
      </c>
      <c r="I6" s="23">
        <v>13</v>
      </c>
      <c r="J6" s="23">
        <v>13</v>
      </c>
      <c r="K6" s="23">
        <v>13</v>
      </c>
      <c r="L6" s="23">
        <v>13</v>
      </c>
      <c r="M6" s="23">
        <v>15</v>
      </c>
      <c r="N6" s="23">
        <v>18</v>
      </c>
      <c r="O6" s="23"/>
    </row>
    <row r="7" spans="1:16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 ht="20" thickBot="1" x14ac:dyDescent="0.3">
      <c r="A8" s="10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6" x14ac:dyDescent="0.25">
      <c r="A9" s="101" t="s">
        <v>59</v>
      </c>
      <c r="B9" s="76">
        <v>4</v>
      </c>
      <c r="C9" s="110">
        <v>4</v>
      </c>
      <c r="D9" s="110"/>
      <c r="E9" s="110">
        <v>5</v>
      </c>
      <c r="F9" s="110">
        <v>5</v>
      </c>
      <c r="G9" s="145">
        <v>5</v>
      </c>
      <c r="H9" s="110">
        <v>6</v>
      </c>
      <c r="I9" s="110">
        <v>7</v>
      </c>
      <c r="J9" s="110">
        <v>8</v>
      </c>
      <c r="K9" s="147">
        <v>8</v>
      </c>
      <c r="L9" s="110">
        <v>8</v>
      </c>
      <c r="M9" s="110">
        <v>8</v>
      </c>
      <c r="N9" s="76">
        <v>8</v>
      </c>
      <c r="O9" s="151"/>
      <c r="P9" s="152"/>
    </row>
    <row r="10" spans="1:16" ht="20" thickBot="1" x14ac:dyDescent="0.3">
      <c r="A10" s="108" t="s">
        <v>60</v>
      </c>
      <c r="B10" s="78">
        <v>0</v>
      </c>
      <c r="C10" s="121">
        <v>0</v>
      </c>
      <c r="D10" s="121"/>
      <c r="E10" s="121">
        <v>0</v>
      </c>
      <c r="F10" s="121">
        <v>0</v>
      </c>
      <c r="G10" s="121">
        <v>0</v>
      </c>
      <c r="H10" s="149">
        <v>0</v>
      </c>
      <c r="I10" s="149">
        <v>0</v>
      </c>
      <c r="J10" s="149">
        <v>0</v>
      </c>
      <c r="K10" s="121">
        <v>0</v>
      </c>
      <c r="L10" s="121">
        <v>0</v>
      </c>
      <c r="M10" s="121">
        <v>0</v>
      </c>
      <c r="N10" s="121">
        <v>0</v>
      </c>
      <c r="O10" s="122"/>
    </row>
    <row r="12" spans="1:16" x14ac:dyDescent="0.25">
      <c r="A12" s="14" t="s">
        <v>61</v>
      </c>
    </row>
    <row r="13" spans="1:16" x14ac:dyDescent="0.25">
      <c r="A13" s="14" t="s">
        <v>62</v>
      </c>
    </row>
    <row r="14" spans="1:16" x14ac:dyDescent="0.25">
      <c r="P14" s="20"/>
    </row>
    <row r="28" spans="16:16" x14ac:dyDescent="0.25">
      <c r="P28" s="20"/>
    </row>
  </sheetData>
  <phoneticPr fontId="7" type="noConversion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2017-06-16T13:39:20Z</cp:lastPrinted>
  <dcterms:created xsi:type="dcterms:W3CDTF">2014-10-24T14:23:56Z</dcterms:created>
  <dcterms:modified xsi:type="dcterms:W3CDTF">2017-06-30T15:08:51Z</dcterms:modified>
</cp:coreProperties>
</file>