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H46348\Dropbox\SNAPS\NYCPA\FY 2016\GIWs\"/>
    </mc:Choice>
  </mc:AlternateContent>
  <bookViews>
    <workbookView xWindow="0" yWindow="0" windowWidth="17625" windowHeight="8505"/>
  </bookViews>
  <sheets>
    <sheet name="FY 2016 GIW" sheetId="1" r:id="rId1"/>
    <sheet name="Rental Assistance Worksheet" sheetId="2" r:id="rId2"/>
  </sheets>
  <definedNames>
    <definedName name="_xlnm._FilterDatabase" localSheetId="0" hidden="1">'FY 2016 GIW'!$A$8:$BB$8</definedName>
    <definedName name="F" localSheetId="1">#REF!</definedName>
    <definedName name="F">#REF!</definedName>
    <definedName name="_xlnm.Print_Area" localSheetId="0">'FY 2016 GIW'!$A$2:$BB$8</definedName>
    <definedName name="_xlnm.Print_Titles" localSheetId="0">'FY 2016 GIW'!$8:$8</definedName>
  </definedNames>
  <calcPr calcId="171027"/>
  <extLst>
    <ext xmlns:mx="http://schemas.microsoft.com/office/mac/excel/2008/main" uri="{7523E5D3-25F3-A5E0-1632-64F254C22452}">
      <mx:ArchID Flags="2"/>
    </ext>
  </extLst>
</workbook>
</file>

<file path=xl/calcChain.xml><?xml version="1.0" encoding="utf-8"?>
<calcChain xmlns="http://schemas.openxmlformats.org/spreadsheetml/2006/main">
  <c r="O23" i="1" l="1"/>
  <c r="DJ76" i="1"/>
  <c r="DI76" i="1"/>
  <c r="DH76" i="1"/>
  <c r="AT76" i="1"/>
  <c r="AU76" i="1" s="1"/>
  <c r="AQ76" i="1"/>
  <c r="DG76" i="1"/>
  <c r="AP76" i="1"/>
  <c r="Y76" i="1"/>
  <c r="X76" i="1"/>
  <c r="DJ75" i="1"/>
  <c r="AT75" i="1"/>
  <c r="AQ75" i="1"/>
  <c r="DG75" i="1" s="1"/>
  <c r="AP75" i="1"/>
  <c r="Y75" i="1"/>
  <c r="X75" i="1"/>
  <c r="DJ74" i="1"/>
  <c r="DI74" i="1"/>
  <c r="AT74" i="1"/>
  <c r="AQ74" i="1"/>
  <c r="AP74" i="1"/>
  <c r="Y74" i="1"/>
  <c r="X74" i="1"/>
  <c r="DJ73" i="1"/>
  <c r="DH73" i="1" s="1"/>
  <c r="AT73" i="1"/>
  <c r="AQ73" i="1"/>
  <c r="AU73" i="1"/>
  <c r="DG73" i="1"/>
  <c r="AP73" i="1"/>
  <c r="Y73" i="1"/>
  <c r="X73" i="1"/>
  <c r="DJ72" i="1"/>
  <c r="DH72" i="1"/>
  <c r="AQ72" i="1"/>
  <c r="DG72" i="1"/>
  <c r="AT72" i="1"/>
  <c r="AU72" i="1"/>
  <c r="AP72" i="1"/>
  <c r="Y72" i="1"/>
  <c r="X72" i="1"/>
  <c r="DJ71" i="1"/>
  <c r="AQ71" i="1"/>
  <c r="DG71" i="1" s="1"/>
  <c r="AT71" i="1"/>
  <c r="AU71" i="1" s="1"/>
  <c r="AP71" i="1"/>
  <c r="Y71" i="1"/>
  <c r="X71" i="1"/>
  <c r="DJ70" i="1"/>
  <c r="DI70" i="1" s="1"/>
  <c r="DH70" i="1"/>
  <c r="AQ70" i="1"/>
  <c r="DG70" i="1"/>
  <c r="AT70" i="1"/>
  <c r="AU70" i="1"/>
  <c r="AP70" i="1"/>
  <c r="Y70" i="1"/>
  <c r="X70" i="1"/>
  <c r="DJ69" i="1"/>
  <c r="AQ69" i="1"/>
  <c r="DG69" i="1" s="1"/>
  <c r="AT69" i="1"/>
  <c r="AP69" i="1"/>
  <c r="Y69" i="1"/>
  <c r="X69" i="1"/>
  <c r="DJ68" i="1"/>
  <c r="DI68" i="1" s="1"/>
  <c r="DH68" i="1"/>
  <c r="AT68" i="1"/>
  <c r="AQ68" i="1"/>
  <c r="DG68" i="1" s="1"/>
  <c r="AP68" i="1"/>
  <c r="Y68" i="1"/>
  <c r="X68" i="1"/>
  <c r="DJ67" i="1"/>
  <c r="DH67" i="1" s="1"/>
  <c r="AT67" i="1"/>
  <c r="AQ67" i="1"/>
  <c r="DG67" i="1" s="1"/>
  <c r="AP67" i="1"/>
  <c r="Y67" i="1"/>
  <c r="X67" i="1"/>
  <c r="DJ66" i="1"/>
  <c r="DI66" i="1"/>
  <c r="AT66" i="1"/>
  <c r="AQ66" i="1"/>
  <c r="AP66" i="1"/>
  <c r="Y66" i="1"/>
  <c r="X66" i="1"/>
  <c r="DJ65" i="1"/>
  <c r="DH65" i="1" s="1"/>
  <c r="AT65" i="1"/>
  <c r="AQ65" i="1"/>
  <c r="AU65" i="1"/>
  <c r="DG65" i="1"/>
  <c r="AP65" i="1"/>
  <c r="Y65" i="1"/>
  <c r="X65" i="1"/>
  <c r="DJ64" i="1"/>
  <c r="DH64" i="1"/>
  <c r="AQ64" i="1"/>
  <c r="DG64" i="1"/>
  <c r="AT64" i="1"/>
  <c r="AU64" i="1"/>
  <c r="AP64" i="1"/>
  <c r="Y64" i="1"/>
  <c r="X64" i="1"/>
  <c r="DJ63" i="1"/>
  <c r="DH63" i="1" s="1"/>
  <c r="AQ63" i="1"/>
  <c r="DG63" i="1" s="1"/>
  <c r="AT63" i="1"/>
  <c r="AU63" i="1" s="1"/>
  <c r="AP63" i="1"/>
  <c r="Y63" i="1"/>
  <c r="X63" i="1"/>
  <c r="DJ62" i="1"/>
  <c r="DI62" i="1" s="1"/>
  <c r="AQ62" i="1"/>
  <c r="DG62" i="1" s="1"/>
  <c r="AT62" i="1"/>
  <c r="AU62" i="1" s="1"/>
  <c r="AP62" i="1"/>
  <c r="Y62" i="1"/>
  <c r="X62" i="1"/>
  <c r="DJ61" i="1"/>
  <c r="DH61" i="1" s="1"/>
  <c r="DI61" i="1"/>
  <c r="AQ61" i="1"/>
  <c r="DG61" i="1" s="1"/>
  <c r="AT61" i="1"/>
  <c r="AU61" i="1" s="1"/>
  <c r="AP61" i="1"/>
  <c r="Y61" i="1"/>
  <c r="X61" i="1"/>
  <c r="DJ60" i="1"/>
  <c r="DI60" i="1" s="1"/>
  <c r="AT60" i="1"/>
  <c r="AQ60" i="1"/>
  <c r="DG60" i="1" s="1"/>
  <c r="AP60" i="1"/>
  <c r="Y60" i="1"/>
  <c r="X60" i="1"/>
  <c r="DJ59" i="1"/>
  <c r="DH59" i="1" s="1"/>
  <c r="AT59" i="1"/>
  <c r="AU59" i="1" s="1"/>
  <c r="AQ59" i="1"/>
  <c r="DG59" i="1"/>
  <c r="AP59" i="1"/>
  <c r="Y59" i="1"/>
  <c r="X59" i="1"/>
  <c r="DJ58" i="1"/>
  <c r="DI58" i="1" s="1"/>
  <c r="AT58" i="1"/>
  <c r="AQ58" i="1"/>
  <c r="AU58" i="1" s="1"/>
  <c r="AP58" i="1"/>
  <c r="Y58" i="1"/>
  <c r="X58" i="1"/>
  <c r="DJ57" i="1"/>
  <c r="AT57" i="1"/>
  <c r="AQ57" i="1"/>
  <c r="DG57" i="1"/>
  <c r="AP57" i="1"/>
  <c r="Y57" i="1"/>
  <c r="X57" i="1"/>
  <c r="DJ56" i="1"/>
  <c r="DH56" i="1" s="1"/>
  <c r="AQ56" i="1"/>
  <c r="DG56" i="1" s="1"/>
  <c r="AT56" i="1"/>
  <c r="AU56" i="1" s="1"/>
  <c r="AP56" i="1"/>
  <c r="Y56" i="1"/>
  <c r="X56" i="1"/>
  <c r="DJ55" i="1"/>
  <c r="DH55" i="1" s="1"/>
  <c r="AQ55" i="1"/>
  <c r="DG55" i="1" s="1"/>
  <c r="AT55" i="1"/>
  <c r="AU55" i="1" s="1"/>
  <c r="AP55" i="1"/>
  <c r="Y55" i="1"/>
  <c r="X55" i="1"/>
  <c r="DJ54" i="1"/>
  <c r="DI54" i="1" s="1"/>
  <c r="DH54" i="1"/>
  <c r="AQ54" i="1"/>
  <c r="DG54" i="1" s="1"/>
  <c r="AT54" i="1"/>
  <c r="AU54" i="1" s="1"/>
  <c r="AP54" i="1"/>
  <c r="Y54" i="1"/>
  <c r="X54" i="1"/>
  <c r="DJ53" i="1"/>
  <c r="DH53" i="1" s="1"/>
  <c r="AQ53" i="1"/>
  <c r="DG53" i="1" s="1"/>
  <c r="AT53" i="1"/>
  <c r="AU53" i="1" s="1"/>
  <c r="AP53" i="1"/>
  <c r="Y53" i="1"/>
  <c r="X53" i="1"/>
  <c r="DJ52" i="1"/>
  <c r="DI52" i="1" s="1"/>
  <c r="DH52" i="1"/>
  <c r="AT52" i="1"/>
  <c r="AQ52" i="1"/>
  <c r="AP52" i="1"/>
  <c r="Y52" i="1"/>
  <c r="X52" i="1"/>
  <c r="DJ51" i="1"/>
  <c r="DH51" i="1" s="1"/>
  <c r="AT51" i="1"/>
  <c r="AQ51" i="1"/>
  <c r="DG51" i="1"/>
  <c r="AP51" i="1"/>
  <c r="Y51" i="1"/>
  <c r="X51" i="1"/>
  <c r="DJ50" i="1"/>
  <c r="AT50" i="1"/>
  <c r="AQ50" i="1"/>
  <c r="AU50" i="1" s="1"/>
  <c r="DG50" i="1"/>
  <c r="AP50" i="1"/>
  <c r="Y50" i="1"/>
  <c r="X50" i="1"/>
  <c r="DJ49" i="1"/>
  <c r="DH49" i="1" s="1"/>
  <c r="AT49" i="1"/>
  <c r="AQ49" i="1"/>
  <c r="AU49" i="1" s="1"/>
  <c r="AP49" i="1"/>
  <c r="Y49" i="1"/>
  <c r="X49" i="1"/>
  <c r="DJ48" i="1"/>
  <c r="AQ48" i="1"/>
  <c r="DG48" i="1" s="1"/>
  <c r="AT48" i="1"/>
  <c r="AP48" i="1"/>
  <c r="Y48" i="1"/>
  <c r="X48" i="1"/>
  <c r="DJ47" i="1"/>
  <c r="DH47" i="1" s="1"/>
  <c r="DI47" i="1"/>
  <c r="AQ47" i="1"/>
  <c r="DG47" i="1"/>
  <c r="AT47" i="1"/>
  <c r="AU47" i="1"/>
  <c r="AP47" i="1"/>
  <c r="Y47" i="1"/>
  <c r="X47" i="1"/>
  <c r="DJ46" i="1"/>
  <c r="AQ46" i="1"/>
  <c r="DG46" i="1" s="1"/>
  <c r="AT46" i="1"/>
  <c r="AU46" i="1" s="1"/>
  <c r="AP46" i="1"/>
  <c r="Y46" i="1"/>
  <c r="X46" i="1"/>
  <c r="DJ45" i="1"/>
  <c r="DH45" i="1" s="1"/>
  <c r="AQ45" i="1"/>
  <c r="DG45" i="1" s="1"/>
  <c r="AT45" i="1"/>
  <c r="AU45" i="1" s="1"/>
  <c r="AP45" i="1"/>
  <c r="Y45" i="1"/>
  <c r="X45" i="1"/>
  <c r="DJ44" i="1"/>
  <c r="DI44" i="1" s="1"/>
  <c r="DH44" i="1"/>
  <c r="AT44" i="1"/>
  <c r="AQ44" i="1"/>
  <c r="AP44" i="1"/>
  <c r="Y44" i="1"/>
  <c r="X44" i="1"/>
  <c r="DJ43" i="1"/>
  <c r="DH43" i="1" s="1"/>
  <c r="AT43" i="1"/>
  <c r="AQ43" i="1"/>
  <c r="DG43" i="1"/>
  <c r="AP43" i="1"/>
  <c r="Y43" i="1"/>
  <c r="X43" i="1"/>
  <c r="DJ42" i="1"/>
  <c r="DI42" i="1" s="1"/>
  <c r="AT42" i="1" s="1"/>
  <c r="AQ42" i="1"/>
  <c r="DG42" i="1" s="1"/>
  <c r="AP42" i="1"/>
  <c r="Y42" i="1"/>
  <c r="X42" i="1"/>
  <c r="DJ41" i="1"/>
  <c r="AQ41" i="1"/>
  <c r="DG41" i="1" s="1"/>
  <c r="AP41" i="1"/>
  <c r="Y41" i="1"/>
  <c r="X41" i="1"/>
  <c r="DJ40" i="1"/>
  <c r="DH40" i="1" s="1"/>
  <c r="AQ40" i="1"/>
  <c r="DG40" i="1" s="1"/>
  <c r="AP40" i="1"/>
  <c r="Y40" i="1"/>
  <c r="X40" i="1"/>
  <c r="DJ39" i="1"/>
  <c r="AQ39" i="1"/>
  <c r="DG39" i="1" s="1"/>
  <c r="AP39" i="1"/>
  <c r="Y39" i="1"/>
  <c r="X39" i="1"/>
  <c r="DJ38" i="1"/>
  <c r="DH38" i="1"/>
  <c r="AQ38" i="1"/>
  <c r="DG38" i="1"/>
  <c r="AP38" i="1"/>
  <c r="Y38" i="1"/>
  <c r="X38" i="1"/>
  <c r="DJ37" i="1"/>
  <c r="DH37" i="1" s="1"/>
  <c r="AQ37" i="1"/>
  <c r="DG37" i="1" s="1"/>
  <c r="AP37" i="1"/>
  <c r="Y37" i="1"/>
  <c r="X37" i="1"/>
  <c r="DJ36" i="1"/>
  <c r="DI36" i="1"/>
  <c r="AT36" i="1" s="1"/>
  <c r="AU36" i="1" s="1"/>
  <c r="AQ36" i="1"/>
  <c r="DG36" i="1" s="1"/>
  <c r="DH36" i="1"/>
  <c r="AP36" i="1"/>
  <c r="Y36" i="1"/>
  <c r="X36" i="1"/>
  <c r="DJ35" i="1"/>
  <c r="DH35" i="1" s="1"/>
  <c r="DI35" i="1"/>
  <c r="AT35" i="1" s="1"/>
  <c r="AU35" i="1" s="1"/>
  <c r="AQ35" i="1"/>
  <c r="DG35" i="1"/>
  <c r="AP35" i="1"/>
  <c r="Y35" i="1"/>
  <c r="X35" i="1"/>
  <c r="DJ34" i="1"/>
  <c r="AQ34" i="1"/>
  <c r="DG34" i="1" s="1"/>
  <c r="AP34" i="1"/>
  <c r="Y34" i="1"/>
  <c r="X34" i="1"/>
  <c r="DJ33" i="1"/>
  <c r="DH33" i="1"/>
  <c r="DI33" i="1"/>
  <c r="AT33" i="1"/>
  <c r="AQ33" i="1"/>
  <c r="AU33" i="1"/>
  <c r="DG33" i="1"/>
  <c r="AP33" i="1"/>
  <c r="Y33" i="1"/>
  <c r="X33" i="1"/>
  <c r="DJ32" i="1"/>
  <c r="DI32" i="1"/>
  <c r="AT32" i="1" s="1"/>
  <c r="AQ32" i="1"/>
  <c r="DG32" i="1" s="1"/>
  <c r="DH32" i="1"/>
  <c r="AP32" i="1"/>
  <c r="Y32" i="1"/>
  <c r="X32" i="1"/>
  <c r="DJ31" i="1"/>
  <c r="DH31" i="1" s="1"/>
  <c r="AQ31" i="1"/>
  <c r="DG31" i="1" s="1"/>
  <c r="AP31" i="1"/>
  <c r="Y31" i="1"/>
  <c r="X31" i="1"/>
  <c r="DJ30" i="1"/>
  <c r="DH30" i="1" s="1"/>
  <c r="AQ30" i="1"/>
  <c r="DG30" i="1" s="1"/>
  <c r="AP30" i="1"/>
  <c r="Y30" i="1"/>
  <c r="X30" i="1"/>
  <c r="DJ29" i="1"/>
  <c r="AQ29" i="1"/>
  <c r="DG29" i="1" s="1"/>
  <c r="AP29" i="1"/>
  <c r="Y29" i="1"/>
  <c r="X29" i="1"/>
  <c r="DJ28" i="1"/>
  <c r="DI28" i="1" s="1"/>
  <c r="AT28" i="1" s="1"/>
  <c r="AQ28" i="1"/>
  <c r="DG28" i="1" s="1"/>
  <c r="AP28" i="1"/>
  <c r="Y28" i="1"/>
  <c r="X28" i="1"/>
  <c r="DJ27" i="1"/>
  <c r="DH27" i="1"/>
  <c r="AQ27" i="1"/>
  <c r="DG27" i="1"/>
  <c r="AP27" i="1"/>
  <c r="Y27" i="1"/>
  <c r="X27" i="1"/>
  <c r="DJ26" i="1"/>
  <c r="AQ26" i="1"/>
  <c r="DG26" i="1" s="1"/>
  <c r="AP26" i="1"/>
  <c r="Y26" i="1"/>
  <c r="X26" i="1"/>
  <c r="DJ25" i="1"/>
  <c r="DH25" i="1"/>
  <c r="AQ25" i="1"/>
  <c r="DG25" i="1"/>
  <c r="AP25" i="1"/>
  <c r="Y25" i="1"/>
  <c r="X25" i="1"/>
  <c r="DJ24" i="1"/>
  <c r="DH24" i="1" s="1"/>
  <c r="AQ24" i="1"/>
  <c r="DG24" i="1" s="1"/>
  <c r="AP24" i="1"/>
  <c r="Y24" i="1"/>
  <c r="X24" i="1"/>
  <c r="AQ23" i="1"/>
  <c r="DG23" i="1" s="1"/>
  <c r="AP23" i="1"/>
  <c r="X23" i="1"/>
  <c r="DJ22" i="1"/>
  <c r="DI22" i="1"/>
  <c r="AT22" i="1" s="1"/>
  <c r="AQ22" i="1"/>
  <c r="DG22" i="1" s="1"/>
  <c r="DH22" i="1"/>
  <c r="AP22" i="1"/>
  <c r="Y22" i="1"/>
  <c r="X22" i="1"/>
  <c r="DJ21" i="1"/>
  <c r="DH21" i="1" s="1"/>
  <c r="AQ21" i="1"/>
  <c r="DG21" i="1" s="1"/>
  <c r="AP21" i="1"/>
  <c r="Y21" i="1"/>
  <c r="X21" i="1"/>
  <c r="DJ20" i="1"/>
  <c r="AQ20" i="1"/>
  <c r="DG20" i="1" s="1"/>
  <c r="AP20" i="1"/>
  <c r="Y20" i="1"/>
  <c r="X20" i="1"/>
  <c r="DJ19" i="1"/>
  <c r="DH19" i="1"/>
  <c r="DI19" i="1"/>
  <c r="AT19" i="1"/>
  <c r="AQ19" i="1"/>
  <c r="AU19" i="1"/>
  <c r="DG19" i="1"/>
  <c r="AP19" i="1"/>
  <c r="Y19" i="1"/>
  <c r="X19" i="1"/>
  <c r="DJ18" i="1"/>
  <c r="DI18" i="1"/>
  <c r="AT18" i="1" s="1"/>
  <c r="AQ18" i="1"/>
  <c r="DG18" i="1" s="1"/>
  <c r="DH18" i="1"/>
  <c r="AP18" i="1"/>
  <c r="Y18" i="1"/>
  <c r="X18" i="1"/>
  <c r="DJ17" i="1"/>
  <c r="DH17" i="1" s="1"/>
  <c r="DI17" i="1"/>
  <c r="AT17" i="1" s="1"/>
  <c r="AU17" i="1" s="1"/>
  <c r="AQ17" i="1"/>
  <c r="DG17" i="1"/>
  <c r="AP17" i="1"/>
  <c r="Y17" i="1"/>
  <c r="X17" i="1"/>
  <c r="DJ16" i="1"/>
  <c r="AQ16" i="1"/>
  <c r="DG16" i="1" s="1"/>
  <c r="AP16" i="1"/>
  <c r="Y16" i="1"/>
  <c r="X16" i="1"/>
  <c r="DJ15" i="1"/>
  <c r="DH15" i="1"/>
  <c r="DI15" i="1"/>
  <c r="AT15" i="1"/>
  <c r="AQ15" i="1"/>
  <c r="AU15" i="1"/>
  <c r="DG15" i="1"/>
  <c r="AP15" i="1"/>
  <c r="Y15" i="1"/>
  <c r="X15" i="1"/>
  <c r="DJ14" i="1"/>
  <c r="DI14" i="1"/>
  <c r="AT14" i="1" s="1"/>
  <c r="AQ14" i="1"/>
  <c r="DG14" i="1" s="1"/>
  <c r="DH14" i="1"/>
  <c r="AP14" i="1"/>
  <c r="Y14" i="1"/>
  <c r="X14" i="1"/>
  <c r="DJ13" i="1"/>
  <c r="DH13" i="1" s="1"/>
  <c r="AQ13" i="1"/>
  <c r="DG13" i="1" s="1"/>
  <c r="AP13" i="1"/>
  <c r="Y13" i="1"/>
  <c r="X13" i="1"/>
  <c r="DJ12" i="1"/>
  <c r="AQ12" i="1"/>
  <c r="DG12" i="1" s="1"/>
  <c r="AP12" i="1"/>
  <c r="Y12" i="1"/>
  <c r="X12" i="1"/>
  <c r="DJ11" i="1"/>
  <c r="DH11" i="1"/>
  <c r="AQ11" i="1"/>
  <c r="DG11" i="1"/>
  <c r="AP11" i="1"/>
  <c r="Y11" i="1"/>
  <c r="X11" i="1"/>
  <c r="DJ10" i="1"/>
  <c r="AQ10" i="1"/>
  <c r="DG10" i="1" s="1"/>
  <c r="AP10" i="1"/>
  <c r="Y10" i="1"/>
  <c r="X10" i="1"/>
  <c r="DJ9" i="1"/>
  <c r="DH9" i="1" s="1"/>
  <c r="AQ9" i="1"/>
  <c r="DG9" i="1" s="1"/>
  <c r="AP9" i="1"/>
  <c r="Y9" i="1"/>
  <c r="X9" i="1"/>
  <c r="DI24" i="1"/>
  <c r="AT24" i="1" s="1"/>
  <c r="AU24" i="1" s="1"/>
  <c r="DI25" i="1"/>
  <c r="AT25" i="1" s="1"/>
  <c r="AU25" i="1" s="1"/>
  <c r="DI27" i="1"/>
  <c r="AT27" i="1" s="1"/>
  <c r="AU27" i="1" s="1"/>
  <c r="DH28" i="1"/>
  <c r="DI30" i="1"/>
  <c r="AT30" i="1" s="1"/>
  <c r="AU30" i="1" s="1"/>
  <c r="DI38" i="1"/>
  <c r="AT38" i="1" s="1"/>
  <c r="AU38" i="1" s="1"/>
  <c r="DH42" i="1"/>
  <c r="DI56" i="1"/>
  <c r="DI64" i="1"/>
  <c r="DI65" i="1"/>
  <c r="DH66" i="1"/>
  <c r="DI72" i="1"/>
  <c r="DI73" i="1"/>
  <c r="DH74" i="1"/>
  <c r="DI43" i="1"/>
  <c r="DI51" i="1"/>
  <c r="DI59" i="1"/>
  <c r="DI37" i="1"/>
  <c r="AT37" i="1" s="1"/>
  <c r="AU37" i="1" s="1"/>
  <c r="AU43" i="1"/>
  <c r="AU51" i="1"/>
  <c r="AU60" i="1"/>
  <c r="AU67" i="1"/>
  <c r="AU75" i="1"/>
  <c r="DI11" i="1"/>
  <c r="AT11" i="1" s="1"/>
  <c r="AU11" i="1" s="1"/>
  <c r="D255" i="2"/>
  <c r="J253" i="2"/>
  <c r="J251" i="2"/>
  <c r="J249" i="2"/>
  <c r="J247" i="2"/>
  <c r="J245" i="2"/>
  <c r="J243" i="2"/>
  <c r="J241" i="2"/>
  <c r="J239" i="2"/>
  <c r="J255" i="2" s="1"/>
  <c r="D230" i="2"/>
  <c r="J228" i="2"/>
  <c r="J226" i="2"/>
  <c r="J224" i="2"/>
  <c r="J222" i="2"/>
  <c r="J220" i="2"/>
  <c r="J218" i="2"/>
  <c r="J216" i="2"/>
  <c r="J214" i="2"/>
  <c r="D205" i="2"/>
  <c r="J203" i="2"/>
  <c r="J201" i="2"/>
  <c r="J199" i="2"/>
  <c r="J197" i="2"/>
  <c r="J195" i="2"/>
  <c r="J193" i="2"/>
  <c r="J191" i="2"/>
  <c r="J189" i="2"/>
  <c r="J205" i="2" s="1"/>
  <c r="D180" i="2"/>
  <c r="J178" i="2"/>
  <c r="J176" i="2"/>
  <c r="J174" i="2"/>
  <c r="J172" i="2"/>
  <c r="J170" i="2"/>
  <c r="J168" i="2"/>
  <c r="J166" i="2"/>
  <c r="J164" i="2"/>
  <c r="J180" i="2"/>
  <c r="D155" i="2"/>
  <c r="J153" i="2"/>
  <c r="J151" i="2"/>
  <c r="J149" i="2"/>
  <c r="J147" i="2"/>
  <c r="J145" i="2"/>
  <c r="J143" i="2"/>
  <c r="J141" i="2"/>
  <c r="J139" i="2"/>
  <c r="D130" i="2"/>
  <c r="J128" i="2"/>
  <c r="J126" i="2"/>
  <c r="J124" i="2"/>
  <c r="J122" i="2"/>
  <c r="J120" i="2"/>
  <c r="J118" i="2"/>
  <c r="J116" i="2"/>
  <c r="J114" i="2"/>
  <c r="J130" i="2" s="1"/>
  <c r="D105" i="2"/>
  <c r="J103" i="2"/>
  <c r="J101" i="2"/>
  <c r="J99" i="2"/>
  <c r="J97" i="2"/>
  <c r="J95" i="2"/>
  <c r="J93" i="2"/>
  <c r="J91" i="2"/>
  <c r="J105" i="2" s="1"/>
  <c r="J89" i="2"/>
  <c r="D80" i="2"/>
  <c r="J78" i="2"/>
  <c r="J76" i="2"/>
  <c r="J74" i="2"/>
  <c r="J72" i="2"/>
  <c r="J70" i="2"/>
  <c r="J68" i="2"/>
  <c r="J66" i="2"/>
  <c r="J64" i="2"/>
  <c r="J80" i="2" s="1"/>
  <c r="D55" i="2"/>
  <c r="J53" i="2"/>
  <c r="J51" i="2"/>
  <c r="J49" i="2"/>
  <c r="J47" i="2"/>
  <c r="J45" i="2"/>
  <c r="J43" i="2"/>
  <c r="J41" i="2"/>
  <c r="J39" i="2"/>
  <c r="D30" i="2"/>
  <c r="J28" i="2"/>
  <c r="J26" i="2"/>
  <c r="J24" i="2"/>
  <c r="J22" i="2"/>
  <c r="J20" i="2"/>
  <c r="J18" i="2"/>
  <c r="J16" i="2"/>
  <c r="J14" i="2"/>
  <c r="J30" i="2" s="1"/>
  <c r="J230" i="2"/>
  <c r="J155" i="2"/>
  <c r="C3" i="1"/>
  <c r="C4" i="1"/>
  <c r="C2" i="1"/>
  <c r="DI16" i="1" l="1"/>
  <c r="AT16" i="1" s="1"/>
  <c r="AU16" i="1" s="1"/>
  <c r="DH16" i="1"/>
  <c r="DH26" i="1"/>
  <c r="DI26" i="1"/>
  <c r="AT26" i="1" s="1"/>
  <c r="AU26" i="1" s="1"/>
  <c r="DI34" i="1"/>
  <c r="AT34" i="1" s="1"/>
  <c r="AU34" i="1" s="1"/>
  <c r="DH34" i="1"/>
  <c r="DG44" i="1"/>
  <c r="AU44" i="1"/>
  <c r="DI46" i="1"/>
  <c r="DH46" i="1"/>
  <c r="DG52" i="1"/>
  <c r="AU52" i="1"/>
  <c r="DH71" i="1"/>
  <c r="DI71" i="1"/>
  <c r="DH75" i="1"/>
  <c r="DI75" i="1"/>
  <c r="DJ23" i="1"/>
  <c r="Y23" i="1"/>
  <c r="J55" i="2"/>
  <c r="AU68" i="1"/>
  <c r="DI63" i="1"/>
  <c r="DI67" i="1"/>
  <c r="DH58" i="1"/>
  <c r="DI49" i="1"/>
  <c r="DI9" i="1"/>
  <c r="AT9" i="1" s="1"/>
  <c r="AU9" i="1" s="1"/>
  <c r="DI10" i="1"/>
  <c r="AT10" i="1" s="1"/>
  <c r="AU10" i="1" s="1"/>
  <c r="DH10" i="1"/>
  <c r="DI12" i="1"/>
  <c r="AT12" i="1" s="1"/>
  <c r="AU12" i="1" s="1"/>
  <c r="DH12" i="1"/>
  <c r="DI13" i="1"/>
  <c r="AT13" i="1" s="1"/>
  <c r="AU13" i="1" s="1"/>
  <c r="DI20" i="1"/>
  <c r="AT20" i="1" s="1"/>
  <c r="AU20" i="1" s="1"/>
  <c r="DH20" i="1"/>
  <c r="DI21" i="1"/>
  <c r="AT21" i="1" s="1"/>
  <c r="AU21" i="1" s="1"/>
  <c r="DH29" i="1"/>
  <c r="DI29" i="1"/>
  <c r="AT29" i="1" s="1"/>
  <c r="AU29" i="1" s="1"/>
  <c r="DI31" i="1"/>
  <c r="AT31" i="1" s="1"/>
  <c r="AU31" i="1" s="1"/>
  <c r="DH39" i="1"/>
  <c r="DI39" i="1"/>
  <c r="AT39" i="1" s="1"/>
  <c r="AU39" i="1" s="1"/>
  <c r="DH41" i="1"/>
  <c r="DI41" i="1"/>
  <c r="AT41" i="1" s="1"/>
  <c r="AU41" i="1" s="1"/>
  <c r="AU42" i="1"/>
  <c r="DI45" i="1"/>
  <c r="AU48" i="1"/>
  <c r="DH48" i="1"/>
  <c r="DI48" i="1"/>
  <c r="DG49" i="1"/>
  <c r="DI50" i="1"/>
  <c r="DH50" i="1"/>
  <c r="DI53" i="1"/>
  <c r="DI55" i="1"/>
  <c r="DH57" i="1"/>
  <c r="DI57" i="1"/>
  <c r="DG58" i="1"/>
  <c r="DH60" i="1"/>
  <c r="DH62" i="1"/>
  <c r="AU66" i="1"/>
  <c r="DG66" i="1"/>
  <c r="AU69" i="1"/>
  <c r="DH69" i="1"/>
  <c r="DI69" i="1"/>
  <c r="AU74" i="1"/>
  <c r="DG74" i="1"/>
  <c r="AU28" i="1"/>
  <c r="AU57" i="1"/>
  <c r="D7" i="2"/>
  <c r="AU14" i="1"/>
  <c r="AU18" i="1"/>
  <c r="AU22" i="1"/>
  <c r="AU32" i="1"/>
  <c r="DI40" i="1"/>
  <c r="AT40" i="1" s="1"/>
  <c r="AU40" i="1" s="1"/>
  <c r="DI23" i="1" l="1"/>
  <c r="AT23" i="1" s="1"/>
  <c r="AU23" i="1" s="1"/>
  <c r="I4" i="1" s="1"/>
  <c r="DH23" i="1"/>
</calcChain>
</file>

<file path=xl/sharedStrings.xml><?xml version="1.0" encoding="utf-8"?>
<sst xmlns="http://schemas.openxmlformats.org/spreadsheetml/2006/main" count="1196" uniqueCount="195">
  <si>
    <t>Sub-Section 1</t>
  </si>
  <si>
    <t>Field Office:</t>
  </si>
  <si>
    <t>CoC Number:</t>
  </si>
  <si>
    <t>CoC's Annual Renewal Demand:</t>
  </si>
  <si>
    <t>CoC Name:</t>
  </si>
  <si>
    <t>Sub-Section 2</t>
  </si>
  <si>
    <t>Collaborative Applicant (CA) Name:</t>
  </si>
  <si>
    <t>SECTION 1 - APPLICANT AND PROJECT INFORMATION</t>
  </si>
  <si>
    <t>SECTION 2 - CURRENT BUDGET LINE ITEMS (BLIs) AND UNITS</t>
  </si>
  <si>
    <t>Sub-Section 2.1 - Current BLI Amounts</t>
  </si>
  <si>
    <t>Sub-Section 2.3 - Current Grant Characteristics</t>
  </si>
  <si>
    <t>Sub-Section 3.1 - Requested BLI Amounts and Units Configuration</t>
  </si>
  <si>
    <t>Sub-Section 3.2 - Requested Grant Characteristics</t>
  </si>
  <si>
    <t>No</t>
  </si>
  <si>
    <t>Applicant Name</t>
  </si>
  <si>
    <t>Project Name</t>
  </si>
  <si>
    <t>Grant Number</t>
  </si>
  <si>
    <r>
      <rPr>
        <b/>
        <sz val="10"/>
        <rFont val="Arial"/>
        <family val="2"/>
      </rPr>
      <t xml:space="preserve">Grant Term  </t>
    </r>
    <r>
      <rPr>
        <sz val="10"/>
        <rFont val="Arial"/>
        <family val="2"/>
      </rPr>
      <t xml:space="preserve">                                                                                                                                                                                                                                                                                                                                                                                                                                                                                                                                                </t>
    </r>
    <r>
      <rPr>
        <sz val="10"/>
        <color indexed="10"/>
        <rFont val="Arial"/>
        <family val="2"/>
      </rPr>
      <t>(Years)</t>
    </r>
  </si>
  <si>
    <r>
      <rPr>
        <b/>
        <sz val="10"/>
        <rFont val="Arial"/>
        <family val="2"/>
      </rPr>
      <t>Expiration Date</t>
    </r>
    <r>
      <rPr>
        <sz val="10"/>
        <rFont val="Arial"/>
        <family val="2"/>
      </rPr>
      <t xml:space="preserve">                                                                                                                                                                                                                                                                                                                                                                                                                                                                                                                                                        </t>
    </r>
    <r>
      <rPr>
        <sz val="10"/>
        <color indexed="10"/>
        <rFont val="Arial"/>
        <family val="2"/>
      </rPr>
      <t>(mm/dd/yyyy)</t>
    </r>
  </si>
  <si>
    <t>Leasing</t>
  </si>
  <si>
    <t>Rental Assistance</t>
  </si>
  <si>
    <t>Supportive Services</t>
  </si>
  <si>
    <t>Operating Costs</t>
  </si>
  <si>
    <t>HMIS</t>
  </si>
  <si>
    <t>SRO Units</t>
  </si>
  <si>
    <t>0 BR Units</t>
  </si>
  <si>
    <t>1 BR Units</t>
  </si>
  <si>
    <t>2 BR Units</t>
  </si>
  <si>
    <t>3 BR Units</t>
  </si>
  <si>
    <t>4 BR Units</t>
  </si>
  <si>
    <t>5 BR Units</t>
  </si>
  <si>
    <t>6+ BR Units</t>
  </si>
  <si>
    <t>Total Units</t>
  </si>
  <si>
    <t>Operating costs</t>
  </si>
  <si>
    <r>
      <t xml:space="preserve">Subtotal
</t>
    </r>
    <r>
      <rPr>
        <sz val="10"/>
        <color indexed="10"/>
        <rFont val="Arial"/>
        <family val="2"/>
      </rPr>
      <t>(does not include Admin)</t>
    </r>
  </si>
  <si>
    <t xml:space="preserve">Total ARA                                                                                                                                                                                                                                                                                                                                                                                                 </t>
  </si>
  <si>
    <t>Field Office</t>
  </si>
  <si>
    <t>CoC Number</t>
  </si>
  <si>
    <t>CoC Name</t>
  </si>
  <si>
    <t>S+C Admin Formula</t>
  </si>
  <si>
    <t>SHP Admin Formula</t>
  </si>
  <si>
    <t>CoC Admin Formula</t>
  </si>
  <si>
    <t>Rental Assistance Budget Worksheet</t>
  </si>
  <si>
    <t>Project Name:</t>
  </si>
  <si>
    <t>Project Number:</t>
  </si>
  <si>
    <t>County/FMR Area:</t>
  </si>
  <si>
    <t>Size of Units</t>
  </si>
  <si>
    <t># of Units</t>
  </si>
  <si>
    <t># of Months</t>
  </si>
  <si>
    <t>Total Budget</t>
  </si>
  <si>
    <t>SRO</t>
  </si>
  <si>
    <t>x</t>
  </si>
  <si>
    <t>=</t>
  </si>
  <si>
    <t>0 Bedroom</t>
  </si>
  <si>
    <t>1 Bedroom</t>
  </si>
  <si>
    <t>2 Bedrooms</t>
  </si>
  <si>
    <t>3 Bedrooms</t>
  </si>
  <si>
    <t>4 Bedrooms</t>
  </si>
  <si>
    <t>5 Bedrooms</t>
  </si>
  <si>
    <t>6+ Bedrooms</t>
  </si>
  <si>
    <t>Total</t>
  </si>
  <si>
    <r>
      <t xml:space="preserve">Total Budget Awarded                                                                                                                                                                                                                                                                                                                                                                                 </t>
    </r>
    <r>
      <rPr>
        <sz val="10"/>
        <color indexed="10"/>
        <rFont val="Arial"/>
        <family val="2"/>
      </rPr>
      <t xml:space="preserve"> </t>
    </r>
  </si>
  <si>
    <t>Field Office
Comments</t>
  </si>
  <si>
    <t>Desk Officer
Comments</t>
  </si>
  <si>
    <t>Rental Assistance:</t>
  </si>
  <si>
    <t>Is the project Leasing a structure?</t>
  </si>
  <si>
    <r>
      <t>Former Project under the SHP or</t>
    </r>
    <r>
      <rPr>
        <b/>
        <i/>
        <sz val="10"/>
        <rFont val="Arial"/>
        <family val="2"/>
      </rPr>
      <t xml:space="preserve"> </t>
    </r>
    <r>
      <rPr>
        <b/>
        <sz val="10"/>
        <rFont val="Arial"/>
        <family val="2"/>
      </rPr>
      <t>S+C Program or Project under the CoC Program?</t>
    </r>
  </si>
  <si>
    <t>FMR/Actual Rent</t>
  </si>
  <si>
    <t>Administration Costs</t>
  </si>
  <si>
    <t>Project Applicant/CoC
Comments</t>
  </si>
  <si>
    <t xml:space="preserve">Sub-Section 2.2 - Former S+C and Rental Assistance Unit Configuration </t>
  </si>
  <si>
    <t>Current Admin Formula</t>
  </si>
  <si>
    <r>
      <rPr>
        <b/>
        <sz val="10"/>
        <rFont val="Arial"/>
        <family val="2"/>
      </rPr>
      <t xml:space="preserve">Housing Assistance Type </t>
    </r>
    <r>
      <rPr>
        <sz val="10"/>
        <rFont val="Arial"/>
        <family val="2"/>
      </rPr>
      <t xml:space="preserve">                                                                                                                                                                                                                                                                                                                                                                                                                                                                                                                               </t>
    </r>
    <r>
      <rPr>
        <sz val="10"/>
        <color indexed="10"/>
        <rFont val="Arial"/>
        <family val="2"/>
      </rPr>
      <t>(select from drop-down)</t>
    </r>
  </si>
  <si>
    <r>
      <rPr>
        <b/>
        <sz val="10"/>
        <rFont val="Arial"/>
        <family val="2"/>
      </rPr>
      <t xml:space="preserve">Has the project been included in a HUD approved consolidation?  </t>
    </r>
    <r>
      <rPr>
        <sz val="10"/>
        <rFont val="Arial"/>
        <family val="2"/>
      </rPr>
      <t xml:space="preserve">                                                                                                                                                                                                                                                                                                                                                                                                                                                                                               </t>
    </r>
    <r>
      <rPr>
        <sz val="10"/>
        <color indexed="10"/>
        <rFont val="Arial"/>
        <family val="2"/>
      </rPr>
      <t xml:space="preserve">(select from drop-down)                                                                                                                                                                                                                                                                                                                                                                                                                                                                                                                                            (if yes, explain why in Comments)  </t>
    </r>
    <r>
      <rPr>
        <sz val="10"/>
        <rFont val="Arial"/>
        <family val="2"/>
      </rPr>
      <t xml:space="preserve"> </t>
    </r>
  </si>
  <si>
    <r>
      <t xml:space="preserve">Capital Costs
</t>
    </r>
    <r>
      <rPr>
        <sz val="10"/>
        <rFont val="Arial"/>
        <family val="2"/>
      </rPr>
      <t>(Acquisition, Rehabilitation, New Construction)</t>
    </r>
  </si>
  <si>
    <r>
      <rPr>
        <b/>
        <sz val="10"/>
        <rFont val="Arial"/>
        <family val="2"/>
      </rPr>
      <t>Project Component</t>
    </r>
    <r>
      <rPr>
        <sz val="10"/>
        <rFont val="Arial"/>
        <family val="2"/>
      </rPr>
      <t xml:space="preserve">                                                                                                                                                                                                                                                                                                                                                                                                                                                                                                                           </t>
    </r>
    <r>
      <rPr>
        <sz val="10"/>
        <color indexed="10"/>
        <rFont val="Arial"/>
        <family val="2"/>
      </rPr>
      <t>(select from 
drop-down)</t>
    </r>
  </si>
  <si>
    <t xml:space="preserve">Calculated Administrative Costs Allowed                                                                                                                                                                                                                                                                                                                                                               </t>
  </si>
  <si>
    <t>Administrative Costs Requested</t>
  </si>
  <si>
    <t>SECTION 4 - COMMENTS</t>
  </si>
  <si>
    <r>
      <rPr>
        <b/>
        <sz val="10"/>
        <rFont val="Arial"/>
        <family val="2"/>
      </rPr>
      <t xml:space="preserve">Renewing from Leasing to Rental 
Assistance?                                             </t>
    </r>
    <r>
      <rPr>
        <sz val="10"/>
        <rFont val="Arial"/>
        <family val="2"/>
      </rPr>
      <t xml:space="preserve">                                                                                                                                                                                                                                                                                                                                                                                                                                                                                                                              </t>
    </r>
    <r>
      <rPr>
        <sz val="10"/>
        <color indexed="10"/>
        <rFont val="Arial"/>
        <family val="2"/>
      </rPr>
      <t>(select from 
drop-down)</t>
    </r>
  </si>
  <si>
    <r>
      <rPr>
        <b/>
        <sz val="10"/>
        <rFont val="Arial"/>
        <family val="2"/>
      </rPr>
      <t>Was a lease provided to the FO for units, structures?</t>
    </r>
    <r>
      <rPr>
        <sz val="10"/>
        <rFont val="Arial"/>
        <family val="2"/>
      </rPr>
      <t xml:space="preserve">                                                                                                                                                                                                                                                                                                                                                                                                                                                                                                    </t>
    </r>
    <r>
      <rPr>
        <sz val="10"/>
        <color indexed="10"/>
        <rFont val="Arial"/>
        <family val="2"/>
      </rPr>
      <t>(select from drop-down)</t>
    </r>
  </si>
  <si>
    <t>FY 2016 Grant Inventory Worksheet</t>
  </si>
  <si>
    <r>
      <t xml:space="preserve">Is the CA the same as in FY2015?                                                                                                                                                                                                                                                                                                                                                                                                          </t>
    </r>
    <r>
      <rPr>
        <sz val="10"/>
        <color indexed="10"/>
        <rFont val="Arial"/>
        <family val="2"/>
      </rPr>
      <t>(select from drop-down)</t>
    </r>
  </si>
  <si>
    <t>SECTION 3 - REQUESTED BUDGET LINE ITEMS (BLIs) AND UNITS FOR FY 2016 COMPETITION</t>
  </si>
  <si>
    <r>
      <rPr>
        <b/>
        <sz val="10"/>
        <rFont val="Arial"/>
        <family val="2"/>
      </rPr>
      <t xml:space="preserve">Is this a 2010 Grant?  </t>
    </r>
    <r>
      <rPr>
        <sz val="10"/>
        <rFont val="Arial"/>
        <family val="2"/>
      </rPr>
      <t xml:space="preserve">                                                                                                                                                                                                                                                                                                                                                                                                                                                                                                                                        </t>
    </r>
    <r>
      <rPr>
        <sz val="10"/>
        <color indexed="10"/>
        <rFont val="Arial"/>
        <family val="2"/>
      </rPr>
      <t>(select from 
drop-down)</t>
    </r>
  </si>
  <si>
    <t>2016 FMRs</t>
  </si>
  <si>
    <t xml:space="preserve">Please click on the link provided below to obtain 2016 FMR amounts.  </t>
  </si>
  <si>
    <t>CoC</t>
  </si>
  <si>
    <t>PH</t>
  </si>
  <si>
    <t>FMR</t>
  </si>
  <si>
    <t>N/A</t>
  </si>
  <si>
    <t>TH</t>
  </si>
  <si>
    <t>SSO</t>
  </si>
  <si>
    <t>First Steps</t>
  </si>
  <si>
    <t>Turning Point</t>
  </si>
  <si>
    <t>New York</t>
  </si>
  <si>
    <t>NY-604</t>
  </si>
  <si>
    <t>Westchester County Dept. of Social Services</t>
  </si>
  <si>
    <t>Life Bridges</t>
  </si>
  <si>
    <t>NY0473L2T041508</t>
  </si>
  <si>
    <t>Yonkers, Mount Vernon/Westchester County CoC</t>
  </si>
  <si>
    <t>City of Mount Vernon (NY)</t>
  </si>
  <si>
    <t>Shallow Rent</t>
  </si>
  <si>
    <t>NY0475L2T041508</t>
  </si>
  <si>
    <t>Harm Reduction And Outreach</t>
  </si>
  <si>
    <t>NY0477L2T041508</t>
  </si>
  <si>
    <t>Homestead</t>
  </si>
  <si>
    <t>NY0478L2T041508</t>
  </si>
  <si>
    <t>Family Supportive Services</t>
  </si>
  <si>
    <t>NY0480L2T041508</t>
  </si>
  <si>
    <t xml:space="preserve">Greyston Health Services, Inc. </t>
  </si>
  <si>
    <t>Issan House</t>
  </si>
  <si>
    <t>NY0481L2T041508</t>
  </si>
  <si>
    <t>The Municipal Housing Authority for the City of Yonkers</t>
  </si>
  <si>
    <t>Job Plus</t>
  </si>
  <si>
    <t>NY0482L2T041508</t>
  </si>
  <si>
    <t>Westchester County Dept. of Community Mental Health</t>
  </si>
  <si>
    <t>DCMH RA Project</t>
  </si>
  <si>
    <t>NY0488L2T041508</t>
  </si>
  <si>
    <t>Sharing Community RA</t>
  </si>
  <si>
    <t>NY0496L2T041508</t>
  </si>
  <si>
    <t>DSS Supportive SRO</t>
  </si>
  <si>
    <t>NY0499L2T041508</t>
  </si>
  <si>
    <t>Apartment Finding Initiative</t>
  </si>
  <si>
    <t>NY0500L2T041508</t>
  </si>
  <si>
    <t>STAIR</t>
  </si>
  <si>
    <t>NY0502L2T041508</t>
  </si>
  <si>
    <t>Yonkers OWN</t>
  </si>
  <si>
    <t>NY0505L2T041508</t>
  </si>
  <si>
    <t>The Refuge</t>
  </si>
  <si>
    <t>NY0624L2T041507</t>
  </si>
  <si>
    <t>MV Supportive Services</t>
  </si>
  <si>
    <t>NY0625L2T041507</t>
  </si>
  <si>
    <t>CMV RA 07</t>
  </si>
  <si>
    <t>NY0627L2T041507</t>
  </si>
  <si>
    <t>Westhab RA SRO</t>
  </si>
  <si>
    <t>NY0745L2T041506</t>
  </si>
  <si>
    <t>NY0749L2T041506</t>
  </si>
  <si>
    <t>DSS Samaritan Initiative</t>
  </si>
  <si>
    <t>NY0750L2T041506</t>
  </si>
  <si>
    <t>CMV RA 04</t>
  </si>
  <si>
    <t>NY0751L2T041506</t>
  </si>
  <si>
    <t>CMV RA 06</t>
  </si>
  <si>
    <t>NY0814L2T041505</t>
  </si>
  <si>
    <t>DCMH Samaritan Initiative</t>
  </si>
  <si>
    <t>NY0815L2T041505</t>
  </si>
  <si>
    <t>CMV RA 05</t>
  </si>
  <si>
    <t>NY0816L2T041505</t>
  </si>
  <si>
    <t>Lifting Up Westchester , Inc.</t>
  </si>
  <si>
    <t>Another Way Home</t>
  </si>
  <si>
    <t>NY0859L2T041504</t>
  </si>
  <si>
    <t>HOPE Community Services, Inc.</t>
  </si>
  <si>
    <t>CNR Rehousing Initiative</t>
  </si>
  <si>
    <t>NY0861L2T041504</t>
  </si>
  <si>
    <t>NY0862L2T041504</t>
  </si>
  <si>
    <t>Stepping Stones</t>
  </si>
  <si>
    <t>NY0864L2T041504</t>
  </si>
  <si>
    <t>HIV RA</t>
  </si>
  <si>
    <t>NY0886L2T041504</t>
  </si>
  <si>
    <t>CMV RA Vets</t>
  </si>
  <si>
    <t>NY0887L2T041504</t>
  </si>
  <si>
    <t>DCMH Vet Home 03</t>
  </si>
  <si>
    <t>NY0888L2T041504</t>
  </si>
  <si>
    <t>DCMH Leasing Project</t>
  </si>
  <si>
    <t>NY0904L2T041502</t>
  </si>
  <si>
    <t>Rapid Road To Housing</t>
  </si>
  <si>
    <t>NY0953L2T041502</t>
  </si>
  <si>
    <t>NY0988L2T041501</t>
  </si>
  <si>
    <t>Westchester Coordinated Entry</t>
  </si>
  <si>
    <t>NY1050L2T041500</t>
  </si>
  <si>
    <t>Is this a rental assistance project that requested Actual Rent or FMR amounts in FY 2015?</t>
  </si>
  <si>
    <t>Are you requesting Admin Costs that exceed FY 2015 award?</t>
  </si>
  <si>
    <t>Yes</t>
  </si>
  <si>
    <t>Rental Assistance-SRA</t>
  </si>
  <si>
    <t>Rental Assistance-TRA</t>
  </si>
  <si>
    <t>This grant has been approved by the Field Office for consolidation for FY2015 with DCMH RA Project NY0488L2T041508; this will be the terminating grant.</t>
  </si>
  <si>
    <t>This grant has been approved by the Field Office for consolidation for FY2015 with Family Supportive Services NY0480L2T041508; this will be the surviving grant.</t>
  </si>
  <si>
    <t>This grant has been approved by the Field Office for consolidation for FY2015 with CMV RA 06 NY0814L2T041505; this will be the surviving grant.</t>
  </si>
  <si>
    <t>This grant has been approved by the Field Office for consolidation for FY2015 with MV Supportive Services NY0625L2T041507; this will be the terminating grant.</t>
  </si>
  <si>
    <t>Westchester County Department of Community Mental Health</t>
  </si>
  <si>
    <t>VH-6/22/2016: 2015 grant of $7,340,274 not contracted yet nor consolidated. Must  complete before NOFA closes.</t>
  </si>
  <si>
    <t>VH-6/22/2016: 2015 grant of $82,606 not contracted yet nor consolidated. Must  complete before NOFA closes.</t>
  </si>
  <si>
    <t>VH-6/22/2016: 2015 grant of $182,131 not contracted yet nor consolidated. Must  complete before NOFA closes. Reduction of $30,355 to facilitate consolidation.</t>
  </si>
  <si>
    <t>VH-6/22/2016: 2015 grant of $124,096 not contracted yet nor consolidated. Must  complete before NOFA closes. Reduction of $62,048 to facilitate consolidation.</t>
  </si>
  <si>
    <r>
      <t xml:space="preserve">VH-6/22/2016: 2014 grant expires 8-31-2016, </t>
    </r>
    <r>
      <rPr>
        <b/>
        <sz val="10"/>
        <color rgb="FFFF0000"/>
        <rFont val="Calibri"/>
        <family val="2"/>
      </rPr>
      <t xml:space="preserve">but no draws yet. </t>
    </r>
    <r>
      <rPr>
        <sz val="10"/>
        <rFont val="Calibri"/>
        <family val="2"/>
      </rPr>
      <t>2013 grant was only about 60% disbursed. 2015 renewal not contracted yet.</t>
    </r>
  </si>
  <si>
    <r>
      <t xml:space="preserve">VH-6/22/2016: 2014 grant expires 11-30-2016, </t>
    </r>
    <r>
      <rPr>
        <b/>
        <sz val="10"/>
        <color rgb="FFFF0000"/>
        <rFont val="Calibri"/>
        <family val="2"/>
      </rPr>
      <t xml:space="preserve">but no draws yet. </t>
    </r>
    <r>
      <rPr>
        <sz val="10"/>
        <rFont val="Calibri"/>
        <family val="2"/>
      </rPr>
      <t>2013 grant was only about 82% disbursed. 2015 renewal not contracted yet.</t>
    </r>
  </si>
  <si>
    <t>VH-6/22/2016: 2014 new grant expires 7/31/2016, and is only about 30% disbursed at 11 months of the contract period.</t>
  </si>
  <si>
    <t>VH-6/22/2016: 2015 new grant not contracted yet - obligated and sent 6/20/16. Must be executed, and start activity in 2016 so as to expire in 2017.</t>
  </si>
  <si>
    <t>We will keep it in for the competition unless we know otherwise</t>
  </si>
  <si>
    <t>Maybe worth having a conversation with them to see if we can support.</t>
  </si>
  <si>
    <t>Needs to happen asap</t>
  </si>
  <si>
    <t>Need to contract and consolidate</t>
  </si>
  <si>
    <t>Need to have a convesation with them… If in default we may need to remove from the GIW</t>
  </si>
  <si>
    <t>There was no explanation for $$ missing from Admin.  I have restored the missin g Admin</t>
  </si>
  <si>
    <t>Need to have a convesation with them… If in default then we may need to remove from the GIW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</si>
</sst>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quot;$&quot;#,##0"/>
  </numFmts>
  <fonts count="30" x14ac:knownFonts="1">
    <font>
      <sz val="11"/>
      <color theme="1"/>
      <name val="Calibri"/>
      <family val="2"/>
      <scheme val="minor"/>
    </font>
    <font>
      <b/>
      <sz val="9"/>
      <name val="Arial"/>
      <family val="2"/>
    </font>
    <font>
      <b/>
      <sz val="11"/>
      <name val="Arial"/>
      <family val="2"/>
    </font>
    <font>
      <sz val="11"/>
      <name val="Arial"/>
      <family val="2"/>
    </font>
    <font>
      <sz val="9"/>
      <name val="Arial"/>
      <family val="2"/>
    </font>
    <font>
      <b/>
      <sz val="12"/>
      <name val="Arial"/>
      <family val="2"/>
    </font>
    <font>
      <b/>
      <sz val="11"/>
      <color indexed="10"/>
      <name val="Calibri"/>
      <family val="2"/>
    </font>
    <font>
      <sz val="9"/>
      <color indexed="10"/>
      <name val="Arial"/>
      <family val="2"/>
    </font>
    <font>
      <sz val="10"/>
      <color indexed="10"/>
      <name val="Arial"/>
      <family val="2"/>
    </font>
    <font>
      <sz val="12"/>
      <name val="Arial"/>
      <family val="2"/>
    </font>
    <font>
      <sz val="16"/>
      <name val="Arial"/>
      <family val="2"/>
    </font>
    <font>
      <b/>
      <sz val="14"/>
      <name val="Arial"/>
      <family val="2"/>
    </font>
    <font>
      <b/>
      <sz val="10"/>
      <name val="Arial"/>
      <family val="2"/>
    </font>
    <font>
      <sz val="10"/>
      <name val="Arial"/>
      <family val="2"/>
    </font>
    <font>
      <b/>
      <i/>
      <sz val="10"/>
      <name val="Arial"/>
      <family val="2"/>
    </font>
    <font>
      <sz val="11"/>
      <color indexed="8"/>
      <name val="Calibri"/>
      <family val="2"/>
    </font>
    <font>
      <b/>
      <i/>
      <sz val="12"/>
      <name val="Arial"/>
      <family val="2"/>
    </font>
    <font>
      <b/>
      <sz val="8"/>
      <name val="Arial"/>
      <family val="2"/>
    </font>
    <font>
      <b/>
      <u/>
      <sz val="10"/>
      <color indexed="62"/>
      <name val="Arial"/>
      <family val="2"/>
    </font>
    <font>
      <sz val="8"/>
      <name val="Calibri"/>
      <family val="2"/>
    </font>
    <font>
      <sz val="11"/>
      <color theme="1"/>
      <name val="Calibri"/>
      <family val="2"/>
      <scheme val="minor"/>
    </font>
    <font>
      <u/>
      <sz val="10"/>
      <color theme="10"/>
      <name val="Arial"/>
      <family val="2"/>
    </font>
    <font>
      <b/>
      <sz val="16"/>
      <color theme="1"/>
      <name val="Calibri"/>
      <family val="2"/>
      <scheme val="minor"/>
    </font>
    <font>
      <sz val="18"/>
      <color theme="1"/>
      <name val="Trebuchet MS"/>
      <family val="2"/>
    </font>
    <font>
      <b/>
      <u/>
      <sz val="10"/>
      <color theme="10"/>
      <name val="Arial"/>
      <family val="2"/>
    </font>
    <font>
      <sz val="10"/>
      <color indexed="8"/>
      <name val="Arial"/>
      <family val="2"/>
    </font>
    <font>
      <sz val="10"/>
      <name val="Calibri"/>
      <family val="2"/>
    </font>
    <font>
      <b/>
      <sz val="10"/>
      <name val="Calibri"/>
      <family val="2"/>
    </font>
    <font>
      <sz val="10"/>
      <name val="Calibri"/>
      <family val="2"/>
      <scheme val="minor"/>
    </font>
    <font>
      <b/>
      <sz val="10"/>
      <color rgb="FFFF0000"/>
      <name val="Calibri"/>
      <family val="2"/>
    </font>
  </fonts>
  <fills count="15">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4" tint="0.59996337778862885"/>
        <bgColor indexed="64"/>
      </patternFill>
    </fill>
    <fill>
      <patternFill patternType="solid">
        <fgColor rgb="FFA4FB9D"/>
        <bgColor indexed="64"/>
      </patternFill>
    </fill>
    <fill>
      <patternFill patternType="solid">
        <fgColor theme="0" tint="-0.24994659260841701"/>
        <bgColor indexed="64"/>
      </patternFill>
    </fill>
    <fill>
      <patternFill patternType="solid">
        <fgColor theme="4" tint="0.39997558519241921"/>
        <bgColor indexed="64"/>
      </patternFill>
    </fill>
    <fill>
      <patternFill patternType="solid">
        <fgColor rgb="FF65D965"/>
        <bgColor indexed="64"/>
      </patternFill>
    </fill>
    <fill>
      <patternFill patternType="solid">
        <fgColor rgb="FFFFC000"/>
        <bgColor indexed="64"/>
      </patternFill>
    </fill>
    <fill>
      <patternFill patternType="solid">
        <fgColor rgb="FF92D050"/>
        <bgColor indexed="64"/>
      </patternFill>
    </fill>
  </fills>
  <borders count="51">
    <border>
      <left/>
      <right/>
      <top/>
      <bottom/>
      <diagonal/>
    </border>
    <border>
      <left/>
      <right/>
      <top style="double">
        <color auto="1"/>
      </top>
      <bottom style="thin">
        <color auto="1"/>
      </bottom>
      <diagonal/>
    </border>
    <border>
      <left/>
      <right/>
      <top style="thin">
        <color auto="1"/>
      </top>
      <bottom style="thin">
        <color auto="1"/>
      </bottom>
      <diagonal/>
    </border>
    <border>
      <left/>
      <right/>
      <top/>
      <bottom style="medium">
        <color auto="1"/>
      </bottom>
      <diagonal/>
    </border>
    <border>
      <left/>
      <right/>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double">
        <color auto="1"/>
      </right>
      <top style="medium">
        <color auto="1"/>
      </top>
      <bottom style="medium">
        <color auto="1"/>
      </bottom>
      <diagonal/>
    </border>
    <border>
      <left style="double">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right style="double">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double">
        <color auto="1"/>
      </left>
      <right/>
      <top style="medium">
        <color auto="1"/>
      </top>
      <bottom style="medium">
        <color auto="1"/>
      </bottom>
      <diagonal/>
    </border>
    <border>
      <left style="double">
        <color auto="1"/>
      </left>
      <right style="thin">
        <color auto="1"/>
      </right>
      <top style="double">
        <color auto="1"/>
      </top>
      <bottom/>
      <diagonal/>
    </border>
    <border>
      <left style="double">
        <color auto="1"/>
      </left>
      <right style="thin">
        <color auto="1"/>
      </right>
      <top/>
      <bottom/>
      <diagonal/>
    </border>
    <border>
      <left style="double">
        <color auto="1"/>
      </left>
      <right/>
      <top/>
      <bottom/>
      <diagonal/>
    </border>
    <border>
      <left/>
      <right/>
      <top/>
      <bottom style="double">
        <color auto="1"/>
      </bottom>
      <diagonal/>
    </border>
    <border>
      <left/>
      <right/>
      <top style="double">
        <color auto="1"/>
      </top>
      <bottom style="medium">
        <color auto="1"/>
      </bottom>
      <diagonal/>
    </border>
    <border>
      <left style="thin">
        <color auto="1"/>
      </left>
      <right/>
      <top/>
      <bottom/>
      <diagonal/>
    </border>
    <border>
      <left/>
      <right style="thin">
        <color auto="1"/>
      </right>
      <top/>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double">
        <color auto="1"/>
      </left>
      <right style="thin">
        <color auto="1"/>
      </right>
      <top/>
      <bottom style="double">
        <color auto="1"/>
      </bottom>
      <diagonal/>
    </border>
    <border>
      <left/>
      <right/>
      <top style="thin">
        <color auto="1"/>
      </top>
      <bottom style="double">
        <color auto="1"/>
      </bottom>
      <diagonal/>
    </border>
    <border>
      <left style="thin">
        <color auto="1"/>
      </left>
      <right style="thin">
        <color auto="1"/>
      </right>
      <top/>
      <bottom style="double">
        <color auto="1"/>
      </bottom>
      <diagonal/>
    </border>
    <border>
      <left style="medium">
        <color auto="1"/>
      </left>
      <right style="thin">
        <color auto="1"/>
      </right>
      <top style="double">
        <color auto="1"/>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double">
        <color auto="1"/>
      </right>
      <top style="thin">
        <color auto="1"/>
      </top>
      <bottom style="thin">
        <color auto="1"/>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auto="1"/>
      </left>
      <right/>
      <top/>
      <bottom style="double">
        <color auto="1"/>
      </bottom>
      <diagonal/>
    </border>
    <border>
      <left/>
      <right style="double">
        <color auto="1"/>
      </right>
      <top/>
      <bottom style="double">
        <color auto="1"/>
      </bottom>
      <diagonal/>
    </border>
    <border>
      <left style="medium">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style="thin">
        <color auto="1"/>
      </right>
      <top style="thin">
        <color auto="1"/>
      </top>
      <bottom style="thin">
        <color auto="1"/>
      </bottom>
      <diagonal/>
    </border>
    <border>
      <left style="double">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double">
        <color auto="1"/>
      </left>
      <right style="thin">
        <color auto="1"/>
      </right>
      <top style="thin">
        <color auto="1"/>
      </top>
      <bottom style="thin">
        <color auto="1"/>
      </bottom>
      <diagonal/>
    </border>
  </borders>
  <cellStyleXfs count="14">
    <xf numFmtId="0" fontId="0" fillId="0" borderId="0"/>
    <xf numFmtId="44" fontId="13" fillId="0" borderId="0" applyFont="0" applyFill="0" applyBorder="0" applyAlignment="0" applyProtection="0"/>
    <xf numFmtId="44" fontId="15" fillId="0" borderId="0" applyFont="0" applyFill="0" applyBorder="0" applyAlignment="0" applyProtection="0"/>
    <xf numFmtId="0" fontId="21" fillId="0" borderId="0" applyNumberFormat="0" applyFill="0" applyBorder="0" applyAlignment="0" applyProtection="0">
      <alignment vertical="top"/>
      <protection locked="0"/>
    </xf>
    <xf numFmtId="0" fontId="13" fillId="0" borderId="0" applyFill="0"/>
    <xf numFmtId="0" fontId="13" fillId="0" borderId="0" applyFill="0"/>
    <xf numFmtId="0" fontId="13" fillId="0" borderId="0" applyFill="0"/>
    <xf numFmtId="0" fontId="13" fillId="0" borderId="0" applyFill="0"/>
    <xf numFmtId="0" fontId="20" fillId="0" borderId="0"/>
    <xf numFmtId="0" fontId="20" fillId="0" borderId="0"/>
    <xf numFmtId="0" fontId="13" fillId="0" borderId="0" applyFill="0"/>
    <xf numFmtId="0" fontId="13" fillId="0" borderId="0" applyFill="0"/>
    <xf numFmtId="44" fontId="20" fillId="0" borderId="0" applyFont="0" applyFill="0" applyBorder="0" applyAlignment="0" applyProtection="0"/>
    <xf numFmtId="0" fontId="25" fillId="0" borderId="0"/>
  </cellStyleXfs>
  <cellXfs count="170">
    <xf numFmtId="0" fontId="0" fillId="0" borderId="0" xfId="0"/>
    <xf numFmtId="0" fontId="0" fillId="0" borderId="0" xfId="0" applyBorder="1" applyAlignment="1" applyProtection="1">
      <alignment vertical="top"/>
      <protection locked="0"/>
    </xf>
    <xf numFmtId="0" fontId="4" fillId="0" borderId="0" xfId="0" applyFont="1" applyBorder="1" applyAlignment="1" applyProtection="1">
      <alignment horizontal="left" vertical="top"/>
      <protection locked="0"/>
    </xf>
    <xf numFmtId="0" fontId="6" fillId="0" borderId="0" xfId="0" applyFont="1" applyBorder="1" applyAlignment="1" applyProtection="1">
      <alignment vertical="top" wrapText="1"/>
      <protection locked="0"/>
    </xf>
    <xf numFmtId="0" fontId="4" fillId="0" borderId="0" xfId="0" applyFont="1" applyFill="1" applyBorder="1" applyAlignment="1" applyProtection="1">
      <alignment vertical="center" wrapText="1"/>
      <protection locked="0"/>
    </xf>
    <xf numFmtId="0" fontId="7" fillId="0" borderId="0" xfId="0" applyFont="1" applyFill="1" applyBorder="1" applyAlignment="1" applyProtection="1">
      <alignment vertical="center" wrapText="1"/>
      <protection locked="0"/>
    </xf>
    <xf numFmtId="0" fontId="10" fillId="0" borderId="0" xfId="0" applyFont="1" applyBorder="1" applyAlignment="1" applyProtection="1">
      <alignment vertical="center"/>
      <protection locked="0"/>
    </xf>
    <xf numFmtId="0" fontId="5" fillId="0" borderId="0" xfId="0" applyFont="1" applyBorder="1" applyAlignment="1" applyProtection="1">
      <alignment horizontal="right" vertical="top" wrapText="1"/>
      <protection locked="0"/>
    </xf>
    <xf numFmtId="0" fontId="5" fillId="0" borderId="0"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11" fillId="0" borderId="0" xfId="0" applyFont="1" applyFill="1" applyBorder="1" applyAlignment="1" applyProtection="1">
      <alignment vertical="center"/>
      <protection locked="0"/>
    </xf>
    <xf numFmtId="0" fontId="9" fillId="0" borderId="0" xfId="0" applyFont="1" applyBorder="1" applyAlignment="1" applyProtection="1">
      <alignment vertical="center" wrapText="1"/>
      <protection locked="0"/>
    </xf>
    <xf numFmtId="0" fontId="0" fillId="0" borderId="0" xfId="0" applyProtection="1">
      <protection locked="0"/>
    </xf>
    <xf numFmtId="164" fontId="0" fillId="0" borderId="0" xfId="0" applyNumberFormat="1" applyProtection="1">
      <protection locked="0"/>
    </xf>
    <xf numFmtId="1" fontId="0" fillId="0" borderId="0" xfId="0" applyNumberFormat="1" applyProtection="1">
      <protection locked="0"/>
    </xf>
    <xf numFmtId="3" fontId="0" fillId="0" borderId="0" xfId="0" applyNumberFormat="1" applyProtection="1">
      <protection locked="0"/>
    </xf>
    <xf numFmtId="0" fontId="12" fillId="3" borderId="0" xfId="4" applyFont="1" applyFill="1" applyBorder="1" applyAlignment="1" applyProtection="1">
      <alignment horizontal="center" vertical="center"/>
    </xf>
    <xf numFmtId="0" fontId="12" fillId="2" borderId="0" xfId="4" applyFont="1" applyFill="1" applyBorder="1" applyAlignment="1" applyProtection="1">
      <alignment horizontal="center" vertical="center"/>
    </xf>
    <xf numFmtId="0" fontId="22" fillId="0" borderId="24" xfId="0" applyFont="1" applyBorder="1" applyAlignment="1" applyProtection="1">
      <alignment vertical="top"/>
      <protection locked="0"/>
    </xf>
    <xf numFmtId="0" fontId="22" fillId="0" borderId="0" xfId="0" applyFont="1" applyBorder="1" applyAlignment="1" applyProtection="1">
      <alignment vertical="top"/>
      <protection locked="0"/>
    </xf>
    <xf numFmtId="0" fontId="4" fillId="0" borderId="25" xfId="0" applyFont="1" applyBorder="1" applyAlignment="1" applyProtection="1">
      <alignment horizontal="center" vertical="center" textRotation="90"/>
      <protection locked="0"/>
    </xf>
    <xf numFmtId="0" fontId="12" fillId="5" borderId="6" xfId="0" applyFont="1" applyFill="1" applyBorder="1" applyAlignment="1" applyProtection="1">
      <alignment horizontal="center" vertical="center" wrapText="1"/>
      <protection locked="0"/>
    </xf>
    <xf numFmtId="0" fontId="12" fillId="5" borderId="7" xfId="0" applyFont="1" applyFill="1" applyBorder="1" applyAlignment="1" applyProtection="1">
      <alignment horizontal="center" vertical="center" wrapText="1"/>
      <protection locked="0"/>
    </xf>
    <xf numFmtId="0" fontId="12" fillId="5" borderId="8" xfId="0" applyFont="1" applyFill="1" applyBorder="1" applyAlignment="1" applyProtection="1">
      <alignment horizontal="center" vertical="center" wrapText="1"/>
      <protection locked="0"/>
    </xf>
    <xf numFmtId="0" fontId="12" fillId="5" borderId="9" xfId="0" applyFont="1" applyFill="1" applyBorder="1" applyAlignment="1" applyProtection="1">
      <alignment horizontal="center" vertical="center" wrapText="1"/>
      <protection locked="0"/>
    </xf>
    <xf numFmtId="0" fontId="12" fillId="6" borderId="6" xfId="0" applyFont="1" applyFill="1" applyBorder="1" applyAlignment="1" applyProtection="1">
      <alignment horizontal="center" vertical="center" wrapText="1"/>
      <protection locked="0"/>
    </xf>
    <xf numFmtId="0" fontId="12" fillId="6" borderId="7" xfId="0" applyFont="1" applyFill="1" applyBorder="1" applyAlignment="1" applyProtection="1">
      <alignment horizontal="center" vertical="center" wrapText="1"/>
      <protection locked="0"/>
    </xf>
    <xf numFmtId="0" fontId="12" fillId="6" borderId="8" xfId="0" applyFont="1" applyFill="1" applyBorder="1" applyAlignment="1" applyProtection="1">
      <alignment horizontal="center" vertical="center" wrapText="1"/>
      <protection locked="0"/>
    </xf>
    <xf numFmtId="0" fontId="12" fillId="6" borderId="9" xfId="0" applyFont="1" applyFill="1" applyBorder="1" applyAlignment="1" applyProtection="1">
      <alignment horizontal="center" vertical="center" wrapText="1"/>
      <protection locked="0"/>
    </xf>
    <xf numFmtId="0" fontId="13" fillId="6" borderId="8" xfId="0" applyFont="1" applyFill="1" applyBorder="1" applyAlignment="1" applyProtection="1">
      <alignment horizontal="center" vertical="center" wrapText="1"/>
      <protection locked="0"/>
    </xf>
    <xf numFmtId="0" fontId="13" fillId="6" borderId="9" xfId="0" applyFont="1" applyFill="1" applyBorder="1" applyAlignment="1" applyProtection="1">
      <alignment horizontal="center" vertical="center" wrapText="1"/>
      <protection locked="0"/>
    </xf>
    <xf numFmtId="0" fontId="12" fillId="5" borderId="7" xfId="0" applyNumberFormat="1" applyFont="1" applyFill="1" applyBorder="1" applyAlignment="1" applyProtection="1">
      <alignment horizontal="center" vertical="center" wrapText="1"/>
      <protection locked="0"/>
    </xf>
    <xf numFmtId="0" fontId="13" fillId="5" borderId="6" xfId="0" applyFont="1" applyFill="1" applyBorder="1" applyAlignment="1" applyProtection="1">
      <alignment horizontal="center" vertical="center" wrapText="1"/>
      <protection locked="0"/>
    </xf>
    <xf numFmtId="0" fontId="13" fillId="5" borderId="7" xfId="0" applyNumberFormat="1" applyFont="1" applyFill="1" applyBorder="1" applyAlignment="1" applyProtection="1">
      <alignment horizontal="center" vertical="center" wrapText="1"/>
      <protection locked="0"/>
    </xf>
    <xf numFmtId="0" fontId="12" fillId="4" borderId="9" xfId="0" applyFont="1" applyFill="1" applyBorder="1" applyAlignment="1" applyProtection="1">
      <alignment horizontal="center" vertical="center" wrapText="1"/>
      <protection locked="0"/>
    </xf>
    <xf numFmtId="0" fontId="12" fillId="4" borderId="14" xfId="0" applyFont="1" applyFill="1" applyBorder="1" applyAlignment="1" applyProtection="1">
      <alignment horizontal="center" vertical="center" wrapText="1"/>
      <protection locked="0"/>
    </xf>
    <xf numFmtId="0" fontId="12" fillId="8" borderId="8" xfId="0" applyFont="1" applyFill="1" applyBorder="1" applyAlignment="1" applyProtection="1">
      <alignment horizontal="center" vertical="center" wrapText="1"/>
      <protection locked="0"/>
    </xf>
    <xf numFmtId="0" fontId="12" fillId="9" borderId="11"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12" fillId="9" borderId="9" xfId="0" applyFont="1" applyFill="1" applyBorder="1" applyAlignment="1" applyProtection="1">
      <alignment horizontal="center" vertical="center" wrapText="1"/>
      <protection locked="0"/>
    </xf>
    <xf numFmtId="0" fontId="12" fillId="9" borderId="12" xfId="0" applyFont="1" applyFill="1" applyBorder="1" applyAlignment="1" applyProtection="1">
      <alignment horizontal="center" vertical="center" wrapText="1"/>
      <protection locked="0"/>
    </xf>
    <xf numFmtId="0" fontId="13" fillId="9" borderId="8" xfId="0" applyNumberFormat="1" applyFont="1" applyFill="1" applyBorder="1" applyAlignment="1" applyProtection="1">
      <alignment horizontal="center" vertical="center" wrapText="1"/>
      <protection locked="0"/>
    </xf>
    <xf numFmtId="0" fontId="13" fillId="9" borderId="9" xfId="0" applyFont="1" applyFill="1" applyBorder="1" applyAlignment="1" applyProtection="1">
      <alignment horizontal="center" vertical="center" wrapText="1"/>
      <protection locked="0"/>
    </xf>
    <xf numFmtId="0" fontId="12" fillId="7" borderId="11" xfId="0" applyFont="1" applyFill="1" applyBorder="1" applyAlignment="1" applyProtection="1">
      <alignment horizontal="center" vertical="center" wrapText="1"/>
      <protection locked="0"/>
    </xf>
    <xf numFmtId="0" fontId="12" fillId="7" borderId="9" xfId="0" applyFont="1" applyFill="1" applyBorder="1" applyAlignment="1" applyProtection="1">
      <alignment horizontal="center" vertical="center" wrapText="1"/>
      <protection locked="0"/>
    </xf>
    <xf numFmtId="0" fontId="12" fillId="7" borderId="10"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0" fontId="12" fillId="7" borderId="7" xfId="0" applyFont="1" applyFill="1" applyBorder="1" applyAlignment="1" applyProtection="1">
      <alignment horizontal="center" vertical="center" wrapText="1"/>
      <protection locked="0"/>
    </xf>
    <xf numFmtId="0" fontId="12" fillId="7" borderId="8" xfId="0" applyFont="1" applyFill="1" applyBorder="1" applyAlignment="1" applyProtection="1">
      <alignment horizontal="center" vertical="center" wrapText="1"/>
      <protection locked="0"/>
    </xf>
    <xf numFmtId="0" fontId="12" fillId="9" borderId="19" xfId="4" applyFont="1" applyFill="1" applyBorder="1" applyAlignment="1" applyProtection="1">
      <alignment horizontal="center" vertical="center"/>
    </xf>
    <xf numFmtId="0" fontId="13" fillId="6" borderId="10" xfId="0" applyFont="1" applyFill="1" applyBorder="1" applyAlignment="1" applyProtection="1">
      <alignment horizontal="center" vertical="center" wrapText="1"/>
      <protection locked="0"/>
    </xf>
    <xf numFmtId="0" fontId="2" fillId="7" borderId="28" xfId="0" applyFont="1" applyFill="1" applyBorder="1" applyAlignment="1" applyProtection="1">
      <alignment horizontal="center" vertical="center" wrapText="1"/>
      <protection locked="0"/>
    </xf>
    <xf numFmtId="0" fontId="2" fillId="7" borderId="15" xfId="0" applyFont="1" applyFill="1" applyBorder="1" applyAlignment="1" applyProtection="1">
      <alignment horizontal="center" vertical="center" wrapText="1"/>
      <protection locked="0"/>
    </xf>
    <xf numFmtId="0" fontId="2" fillId="7" borderId="33" xfId="0" applyFont="1" applyFill="1" applyBorder="1" applyAlignment="1" applyProtection="1">
      <alignment horizontal="center" vertical="center" wrapText="1"/>
      <protection locked="0"/>
    </xf>
    <xf numFmtId="0" fontId="13" fillId="0" borderId="0" xfId="4" applyFont="1" applyAlignment="1" applyProtection="1">
      <alignment vertical="center"/>
      <protection locked="0"/>
    </xf>
    <xf numFmtId="0" fontId="13" fillId="0" borderId="0" xfId="4" applyFont="1" applyAlignment="1" applyProtection="1">
      <alignment vertical="center"/>
    </xf>
    <xf numFmtId="0" fontId="13" fillId="0" borderId="0" xfId="4" applyFont="1" applyAlignment="1" applyProtection="1">
      <alignment horizontal="center" vertical="center"/>
    </xf>
    <xf numFmtId="0" fontId="13" fillId="0" borderId="0" xfId="4" applyFont="1" applyAlignment="1" applyProtection="1">
      <alignment horizontal="center" vertical="center"/>
      <protection locked="0"/>
    </xf>
    <xf numFmtId="0" fontId="16" fillId="0" borderId="0" xfId="4" applyFont="1" applyAlignment="1" applyProtection="1">
      <alignment horizontal="center" vertical="center" wrapText="1"/>
    </xf>
    <xf numFmtId="0" fontId="13" fillId="0" borderId="0" xfId="4" applyFont="1" applyAlignment="1" applyProtection="1">
      <alignment horizontal="left" vertical="center"/>
    </xf>
    <xf numFmtId="0" fontId="24" fillId="9" borderId="18" xfId="3" applyFont="1" applyFill="1" applyBorder="1" applyAlignment="1" applyProtection="1">
      <alignment horizontal="center" vertical="center"/>
    </xf>
    <xf numFmtId="164" fontId="12" fillId="0" borderId="19" xfId="4" applyNumberFormat="1" applyFont="1" applyBorder="1" applyAlignment="1" applyProtection="1">
      <alignment vertical="center"/>
    </xf>
    <xf numFmtId="0" fontId="18" fillId="0" borderId="0" xfId="3" applyFont="1" applyFill="1" applyBorder="1" applyAlignment="1" applyProtection="1">
      <alignment horizontal="center" vertical="center"/>
    </xf>
    <xf numFmtId="0" fontId="13" fillId="2" borderId="0" xfId="4" applyFont="1" applyFill="1" applyAlignment="1" applyProtection="1">
      <alignment vertical="center"/>
    </xf>
    <xf numFmtId="0" fontId="13" fillId="2" borderId="0" xfId="4" applyFont="1" applyFill="1" applyBorder="1" applyAlignment="1" applyProtection="1">
      <alignment horizontal="center" vertical="center"/>
    </xf>
    <xf numFmtId="0" fontId="13" fillId="2" borderId="0" xfId="4" applyFont="1" applyFill="1" applyAlignment="1" applyProtection="1">
      <alignment horizontal="center" vertical="center"/>
    </xf>
    <xf numFmtId="0" fontId="13" fillId="0" borderId="0" xfId="4" applyAlignment="1" applyProtection="1">
      <alignment horizontal="center" vertical="center"/>
    </xf>
    <xf numFmtId="0" fontId="13" fillId="2" borderId="0" xfId="4" applyFill="1" applyAlignment="1" applyProtection="1">
      <alignment horizontal="center" vertical="center"/>
    </xf>
    <xf numFmtId="0" fontId="13" fillId="3" borderId="0" xfId="4" applyFont="1" applyFill="1" applyAlignment="1" applyProtection="1">
      <alignment horizontal="center" vertical="center"/>
    </xf>
    <xf numFmtId="0" fontId="13" fillId="0" borderId="0" xfId="4" applyBorder="1" applyAlignment="1" applyProtection="1">
      <alignment vertical="center"/>
    </xf>
    <xf numFmtId="0" fontId="13" fillId="3" borderId="0" xfId="4" applyFill="1" applyAlignment="1" applyProtection="1">
      <alignment horizontal="center" vertical="center"/>
    </xf>
    <xf numFmtId="0" fontId="13" fillId="0" borderId="15" xfId="4" applyFont="1" applyBorder="1" applyAlignment="1" applyProtection="1">
      <alignment vertical="center"/>
      <protection locked="0"/>
    </xf>
    <xf numFmtId="164" fontId="13" fillId="0" borderId="15" xfId="4" applyNumberFormat="1" applyFont="1" applyBorder="1" applyAlignment="1" applyProtection="1">
      <alignment vertical="center"/>
      <protection locked="0"/>
    </xf>
    <xf numFmtId="0" fontId="13" fillId="0" borderId="15" xfId="4" applyFont="1" applyBorder="1" applyAlignment="1" applyProtection="1">
      <alignment horizontal="center" vertical="center"/>
    </xf>
    <xf numFmtId="164" fontId="13" fillId="0" borderId="15" xfId="4" applyNumberFormat="1" applyFont="1" applyBorder="1" applyAlignment="1" applyProtection="1">
      <alignment vertical="center"/>
    </xf>
    <xf numFmtId="0" fontId="13" fillId="3" borderId="0" xfId="4" applyFont="1" applyFill="1" applyBorder="1" applyAlignment="1" applyProtection="1">
      <alignment horizontal="center" vertical="center"/>
    </xf>
    <xf numFmtId="0" fontId="12" fillId="0" borderId="0" xfId="4" applyFont="1" applyAlignment="1" applyProtection="1">
      <alignment vertical="center"/>
    </xf>
    <xf numFmtId="0" fontId="12" fillId="0" borderId="19" xfId="4" applyFont="1" applyBorder="1" applyAlignment="1" applyProtection="1">
      <alignment vertical="center"/>
    </xf>
    <xf numFmtId="0" fontId="13" fillId="3" borderId="0" xfId="4" applyFont="1" applyFill="1" applyAlignment="1" applyProtection="1">
      <alignment vertical="center"/>
    </xf>
    <xf numFmtId="0" fontId="26" fillId="0" borderId="45" xfId="0" applyFont="1" applyBorder="1" applyAlignment="1" applyProtection="1">
      <alignment horizontal="center" vertical="center"/>
      <protection locked="0"/>
    </xf>
    <xf numFmtId="0" fontId="26" fillId="0" borderId="15" xfId="0" applyFont="1" applyFill="1" applyBorder="1" applyAlignment="1" applyProtection="1">
      <alignment horizontal="left" vertical="center"/>
      <protection locked="0"/>
    </xf>
    <xf numFmtId="0" fontId="26" fillId="0" borderId="15" xfId="0" applyFont="1" applyFill="1" applyBorder="1" applyAlignment="1" applyProtection="1">
      <alignment horizontal="center" vertical="center"/>
      <protection locked="0"/>
    </xf>
    <xf numFmtId="14" fontId="26" fillId="0" borderId="15" xfId="0" applyNumberFormat="1" applyFont="1" applyFill="1" applyBorder="1" applyAlignment="1" applyProtection="1">
      <alignment horizontal="center" vertical="center"/>
      <protection locked="0"/>
    </xf>
    <xf numFmtId="0" fontId="26" fillId="0" borderId="16" xfId="0" applyFont="1" applyFill="1" applyBorder="1" applyAlignment="1" applyProtection="1">
      <alignment horizontal="center" vertical="center"/>
      <protection locked="0"/>
    </xf>
    <xf numFmtId="164" fontId="26" fillId="0" borderId="46" xfId="0" applyNumberFormat="1" applyFont="1" applyFill="1" applyBorder="1" applyAlignment="1" applyProtection="1">
      <alignment horizontal="center" vertical="center"/>
      <protection locked="0"/>
    </xf>
    <xf numFmtId="164" fontId="26" fillId="5" borderId="47" xfId="0" applyNumberFormat="1" applyFont="1" applyFill="1" applyBorder="1" applyAlignment="1" applyProtection="1">
      <alignment horizontal="center" vertical="center"/>
      <protection locked="0"/>
    </xf>
    <xf numFmtId="164" fontId="26" fillId="5" borderId="15" xfId="0" applyNumberFormat="1" applyFont="1" applyFill="1" applyBorder="1" applyAlignment="1" applyProtection="1">
      <alignment horizontal="center" vertical="center"/>
      <protection locked="0"/>
    </xf>
    <xf numFmtId="0" fontId="26" fillId="5" borderId="45" xfId="0" applyFont="1" applyFill="1" applyBorder="1" applyAlignment="1" applyProtection="1">
      <alignment horizontal="center" vertical="center"/>
      <protection locked="0"/>
    </xf>
    <xf numFmtId="0" fontId="26" fillId="5" borderId="15" xfId="0" applyFont="1" applyFill="1" applyBorder="1" applyAlignment="1" applyProtection="1">
      <alignment horizontal="center" vertical="center"/>
      <protection locked="0"/>
    </xf>
    <xf numFmtId="1" fontId="26" fillId="11" borderId="15" xfId="0" applyNumberFormat="1" applyFont="1" applyFill="1" applyBorder="1" applyAlignment="1" applyProtection="1">
      <alignment horizontal="center" vertical="center"/>
      <protection hidden="1"/>
    </xf>
    <xf numFmtId="164" fontId="27" fillId="11" borderId="16" xfId="0" applyNumberFormat="1" applyFont="1" applyFill="1" applyBorder="1" applyAlignment="1" applyProtection="1">
      <alignment horizontal="center" vertical="center"/>
      <protection hidden="1"/>
    </xf>
    <xf numFmtId="164" fontId="26" fillId="0" borderId="45" xfId="0" applyNumberFormat="1" applyFont="1" applyFill="1" applyBorder="1" applyAlignment="1" applyProtection="1">
      <alignment horizontal="center" vertical="center"/>
      <protection locked="0"/>
    </xf>
    <xf numFmtId="0" fontId="26" fillId="0" borderId="2" xfId="0" applyFont="1" applyFill="1" applyBorder="1" applyAlignment="1" applyProtection="1">
      <alignment horizontal="center" vertical="center"/>
      <protection locked="0"/>
    </xf>
    <xf numFmtId="164" fontId="26" fillId="9" borderId="48" xfId="0" applyNumberFormat="1" applyFont="1" applyFill="1" applyBorder="1" applyAlignment="1" applyProtection="1">
      <alignment horizontal="center" vertical="center"/>
      <protection locked="0"/>
    </xf>
    <xf numFmtId="164" fontId="26" fillId="9" borderId="15" xfId="0" applyNumberFormat="1" applyFont="1" applyFill="1" applyBorder="1" applyAlignment="1" applyProtection="1">
      <alignment horizontal="center" vertical="center"/>
      <protection locked="0"/>
    </xf>
    <xf numFmtId="3" fontId="26" fillId="9" borderId="15" xfId="0" applyNumberFormat="1" applyFont="1" applyFill="1" applyBorder="1" applyAlignment="1" applyProtection="1">
      <alignment horizontal="center" vertical="center"/>
      <protection locked="0"/>
    </xf>
    <xf numFmtId="1" fontId="26" fillId="9" borderId="15" xfId="0" applyNumberFormat="1" applyFont="1" applyFill="1" applyBorder="1" applyAlignment="1" applyProtection="1">
      <alignment horizontal="center" vertical="center"/>
      <protection locked="0"/>
    </xf>
    <xf numFmtId="3" fontId="26" fillId="9" borderId="15" xfId="0" applyNumberFormat="1" applyFont="1" applyFill="1" applyBorder="1" applyAlignment="1" applyProtection="1">
      <alignment horizontal="center" vertical="center"/>
      <protection hidden="1"/>
    </xf>
    <xf numFmtId="164" fontId="26" fillId="9" borderId="15" xfId="0" applyNumberFormat="1" applyFont="1" applyFill="1" applyBorder="1" applyAlignment="1" applyProtection="1">
      <alignment horizontal="center" vertical="center"/>
      <protection hidden="1"/>
    </xf>
    <xf numFmtId="3" fontId="28" fillId="9" borderId="15" xfId="0" applyNumberFormat="1" applyFont="1" applyFill="1" applyBorder="1" applyAlignment="1" applyProtection="1">
      <alignment horizontal="center" vertical="center"/>
      <protection locked="0"/>
    </xf>
    <xf numFmtId="164" fontId="26" fillId="12" borderId="15" xfId="0" quotePrefix="1" applyNumberFormat="1" applyFont="1" applyFill="1" applyBorder="1" applyAlignment="1" applyProtection="1">
      <alignment horizontal="center" vertical="center"/>
      <protection hidden="1"/>
    </xf>
    <xf numFmtId="164" fontId="27" fillId="12" borderId="49" xfId="0" applyNumberFormat="1" applyFont="1" applyFill="1" applyBorder="1" applyAlignment="1" applyProtection="1">
      <alignment horizontal="center" vertical="center"/>
      <protection hidden="1"/>
    </xf>
    <xf numFmtId="1" fontId="26" fillId="0" borderId="16" xfId="0" applyNumberFormat="1" applyFont="1" applyFill="1" applyBorder="1" applyAlignment="1" applyProtection="1">
      <alignment horizontal="center" vertical="center"/>
      <protection locked="0"/>
    </xf>
    <xf numFmtId="0" fontId="26" fillId="0" borderId="15" xfId="0" applyFont="1" applyFill="1" applyBorder="1" applyAlignment="1" applyProtection="1">
      <alignment horizontal="center" vertical="center" wrapText="1"/>
      <protection locked="0"/>
    </xf>
    <xf numFmtId="0" fontId="26" fillId="0" borderId="50" xfId="0" applyFont="1" applyBorder="1" applyAlignment="1" applyProtection="1">
      <alignment horizontal="left" vertical="center" wrapText="1"/>
      <protection locked="0"/>
    </xf>
    <xf numFmtId="0" fontId="26" fillId="0" borderId="16" xfId="0" applyFont="1" applyBorder="1" applyAlignment="1" applyProtection="1">
      <alignment horizontal="left" vertical="center" wrapText="1"/>
      <protection locked="0"/>
    </xf>
    <xf numFmtId="0" fontId="26" fillId="0" borderId="46" xfId="0" applyFont="1" applyBorder="1" applyAlignment="1" applyProtection="1">
      <alignment horizontal="left" vertical="center" wrapText="1"/>
      <protection locked="0"/>
    </xf>
    <xf numFmtId="0" fontId="15" fillId="0" borderId="0" xfId="13" applyFont="1" applyFill="1" applyBorder="1" applyAlignment="1">
      <alignment vertical="center"/>
    </xf>
    <xf numFmtId="0" fontId="0" fillId="4" borderId="0" xfId="0" applyFill="1" applyProtection="1">
      <protection hidden="1"/>
    </xf>
    <xf numFmtId="10" fontId="0" fillId="4" borderId="0" xfId="0" applyNumberFormat="1" applyFill="1" applyProtection="1">
      <protection hidden="1"/>
    </xf>
    <xf numFmtId="164" fontId="26" fillId="9" borderId="15" xfId="0" applyNumberFormat="1" applyFont="1" applyFill="1" applyBorder="1" applyAlignment="1" applyProtection="1">
      <alignment horizontal="center" vertical="center"/>
      <protection locked="0" hidden="1"/>
    </xf>
    <xf numFmtId="0" fontId="26" fillId="13" borderId="15" xfId="0" applyFont="1" applyFill="1" applyBorder="1" applyAlignment="1" applyProtection="1">
      <alignment horizontal="left" vertical="center"/>
      <protection locked="0"/>
    </xf>
    <xf numFmtId="0" fontId="26" fillId="14" borderId="15" xfId="0" applyFont="1" applyFill="1" applyBorder="1" applyAlignment="1" applyProtection="1">
      <alignment horizontal="left" vertical="center"/>
      <protection locked="0"/>
    </xf>
    <xf numFmtId="0" fontId="5" fillId="7" borderId="20" xfId="0" applyFont="1" applyFill="1" applyBorder="1" applyAlignment="1" applyProtection="1">
      <alignment horizontal="center" vertical="center"/>
      <protection locked="0"/>
    </xf>
    <xf numFmtId="0" fontId="5" fillId="7" borderId="5" xfId="0" applyFont="1" applyFill="1" applyBorder="1" applyAlignment="1" applyProtection="1">
      <alignment horizontal="center" vertical="center"/>
      <protection locked="0"/>
    </xf>
    <xf numFmtId="0" fontId="5" fillId="7" borderId="13" xfId="0" applyFont="1" applyFill="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5" fillId="6" borderId="12" xfId="0" applyFont="1" applyFill="1" applyBorder="1" applyAlignment="1" applyProtection="1">
      <alignment horizontal="center" vertical="center"/>
      <protection locked="0"/>
    </xf>
    <xf numFmtId="0" fontId="5" fillId="6" borderId="5" xfId="0" applyFont="1" applyFill="1" applyBorder="1" applyAlignment="1" applyProtection="1">
      <alignment horizontal="center" vertical="center"/>
      <protection locked="0"/>
    </xf>
    <xf numFmtId="0" fontId="5" fillId="6" borderId="13"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20"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5" fillId="5" borderId="20" xfId="0" applyFont="1" applyFill="1" applyBorder="1" applyAlignment="1" applyProtection="1">
      <alignment horizontal="center" vertical="center"/>
      <protection locked="0"/>
    </xf>
    <xf numFmtId="0" fontId="5" fillId="5" borderId="5" xfId="0" applyFont="1" applyFill="1" applyBorder="1" applyAlignment="1" applyProtection="1">
      <alignment horizontal="center" vertical="center"/>
      <protection locked="0"/>
    </xf>
    <xf numFmtId="0" fontId="5" fillId="5" borderId="13" xfId="0" applyFont="1" applyFill="1" applyBorder="1" applyAlignment="1" applyProtection="1">
      <alignment horizontal="center" vertical="center"/>
      <protection locked="0"/>
    </xf>
    <xf numFmtId="0" fontId="23" fillId="0" borderId="23" xfId="0" applyFont="1" applyBorder="1" applyAlignment="1" applyProtection="1">
      <alignment horizontal="center" vertical="center"/>
      <protection locked="0"/>
    </xf>
    <xf numFmtId="0" fontId="23" fillId="0" borderId="0" xfId="0" applyFont="1" applyBorder="1" applyAlignment="1" applyProtection="1">
      <alignment horizontal="center" vertical="center"/>
      <protection locked="0"/>
    </xf>
    <xf numFmtId="0" fontId="2" fillId="0" borderId="17" xfId="0" applyFont="1" applyFill="1" applyBorder="1" applyAlignment="1" applyProtection="1">
      <alignment horizontal="center" vertical="center"/>
      <protection locked="0"/>
    </xf>
    <xf numFmtId="0" fontId="5" fillId="9" borderId="20" xfId="0" applyFont="1" applyFill="1" applyBorder="1" applyAlignment="1" applyProtection="1">
      <alignment horizontal="center" vertical="center"/>
      <protection locked="0"/>
    </xf>
    <xf numFmtId="0" fontId="5" fillId="9" borderId="5" xfId="0" applyFont="1" applyFill="1" applyBorder="1" applyAlignment="1" applyProtection="1">
      <alignment horizontal="center" vertical="center"/>
      <protection locked="0"/>
    </xf>
    <xf numFmtId="0" fontId="5" fillId="9" borderId="13" xfId="0" applyFont="1" applyFill="1" applyBorder="1" applyAlignment="1" applyProtection="1">
      <alignment horizontal="center" vertical="center"/>
      <protection locked="0"/>
    </xf>
    <xf numFmtId="0" fontId="1" fillId="0" borderId="21" xfId="0" applyFont="1" applyBorder="1" applyAlignment="1" applyProtection="1">
      <alignment horizontal="center" vertical="center" textRotation="90"/>
      <protection locked="0"/>
    </xf>
    <xf numFmtId="0" fontId="4" fillId="0" borderId="22" xfId="0" applyFont="1" applyBorder="1" applyAlignment="1" applyProtection="1">
      <alignment horizontal="center" vertical="center" textRotation="90"/>
      <protection locked="0"/>
    </xf>
    <xf numFmtId="0" fontId="4" fillId="0" borderId="31" xfId="0" applyFont="1" applyBorder="1" applyAlignment="1" applyProtection="1">
      <alignment horizontal="center" vertical="center" textRotation="90"/>
      <protection locked="0"/>
    </xf>
    <xf numFmtId="0" fontId="3" fillId="0" borderId="1" xfId="0" applyNumberFormat="1" applyFont="1" applyFill="1" applyBorder="1" applyAlignment="1" applyProtection="1">
      <alignment horizontal="center" vertical="center" wrapText="1"/>
      <protection hidden="1"/>
    </xf>
    <xf numFmtId="0" fontId="3" fillId="0" borderId="32" xfId="0" applyNumberFormat="1" applyFont="1" applyFill="1" applyBorder="1" applyAlignment="1" applyProtection="1">
      <alignment horizontal="center" vertical="center" wrapText="1"/>
      <protection hidden="1"/>
    </xf>
    <xf numFmtId="0" fontId="1" fillId="0" borderId="34" xfId="0" applyFont="1" applyBorder="1" applyAlignment="1" applyProtection="1">
      <alignment horizontal="center" vertical="center" textRotation="90"/>
      <protection locked="0"/>
    </xf>
    <xf numFmtId="0" fontId="1" fillId="0" borderId="35" xfId="0" applyFont="1" applyBorder="1" applyAlignment="1" applyProtection="1">
      <alignment horizontal="center" vertical="center" textRotation="90"/>
      <protection locked="0"/>
    </xf>
    <xf numFmtId="0" fontId="1" fillId="0" borderId="36" xfId="0" applyFont="1" applyBorder="1" applyAlignment="1" applyProtection="1">
      <alignment horizontal="center" vertical="center" textRotation="90"/>
      <protection locked="0"/>
    </xf>
    <xf numFmtId="0" fontId="2" fillId="7" borderId="29" xfId="0" applyFont="1" applyFill="1" applyBorder="1" applyAlignment="1" applyProtection="1">
      <alignment horizontal="center" vertical="center" wrapText="1"/>
      <protection locked="0"/>
    </xf>
    <xf numFmtId="0" fontId="2" fillId="7" borderId="30" xfId="0" applyFont="1" applyFill="1" applyBorder="1" applyAlignment="1" applyProtection="1">
      <alignment horizontal="center" vertical="center" wrapText="1"/>
      <protection locked="0"/>
    </xf>
    <xf numFmtId="0" fontId="2" fillId="7" borderId="26" xfId="0" applyFont="1" applyFill="1" applyBorder="1" applyAlignment="1" applyProtection="1">
      <alignment horizontal="center" vertical="center" wrapText="1"/>
      <protection locked="0"/>
    </xf>
    <xf numFmtId="0" fontId="2" fillId="7" borderId="27" xfId="0" applyFont="1" applyFill="1" applyBorder="1" applyAlignment="1" applyProtection="1">
      <alignment horizontal="center" vertical="center" wrapText="1"/>
      <protection locked="0"/>
    </xf>
    <xf numFmtId="0" fontId="2" fillId="7" borderId="37" xfId="0" applyFont="1" applyFill="1" applyBorder="1" applyAlignment="1" applyProtection="1">
      <alignment horizontal="center" vertical="center" wrapText="1"/>
      <protection locked="0"/>
    </xf>
    <xf numFmtId="0" fontId="2" fillId="7" borderId="38" xfId="0" applyFont="1" applyFill="1" applyBorder="1" applyAlignment="1" applyProtection="1">
      <alignment horizontal="center" vertical="center" wrapText="1"/>
      <protection locked="0"/>
    </xf>
    <xf numFmtId="0" fontId="3" fillId="0" borderId="40" xfId="0" applyFont="1" applyFill="1" applyBorder="1" applyAlignment="1" applyProtection="1">
      <alignment horizontal="center" vertical="center" wrapText="1"/>
      <protection locked="0"/>
    </xf>
    <xf numFmtId="0" fontId="3" fillId="0" borderId="41" xfId="0" applyFont="1" applyFill="1" applyBorder="1" applyAlignment="1" applyProtection="1">
      <alignment horizontal="center" vertical="center" wrapText="1"/>
      <protection locked="0"/>
    </xf>
    <xf numFmtId="0" fontId="3" fillId="0" borderId="42" xfId="0" applyFont="1" applyFill="1" applyBorder="1" applyAlignment="1" applyProtection="1">
      <alignment horizontal="center" vertical="center" wrapText="1"/>
      <protection locked="0"/>
    </xf>
    <xf numFmtId="0" fontId="3" fillId="0" borderId="16"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39" xfId="0" applyFont="1" applyFill="1" applyBorder="1" applyAlignment="1" applyProtection="1">
      <alignment horizontal="center" vertical="center"/>
      <protection locked="0"/>
    </xf>
    <xf numFmtId="164" fontId="2" fillId="10" borderId="43" xfId="12" applyNumberFormat="1" applyFont="1" applyFill="1" applyBorder="1" applyAlignment="1" applyProtection="1">
      <alignment horizontal="center" vertical="center"/>
      <protection hidden="1"/>
    </xf>
    <xf numFmtId="164" fontId="2" fillId="10" borderId="24" xfId="12" applyNumberFormat="1" applyFont="1" applyFill="1" applyBorder="1" applyAlignment="1" applyProtection="1">
      <alignment horizontal="center" vertical="center"/>
      <protection hidden="1"/>
    </xf>
    <xf numFmtId="164" fontId="2" fillId="10" borderId="44" xfId="12" applyNumberFormat="1" applyFont="1" applyFill="1" applyBorder="1" applyAlignment="1" applyProtection="1">
      <alignment horizontal="center" vertical="center"/>
      <protection hidden="1"/>
    </xf>
    <xf numFmtId="0" fontId="3" fillId="0" borderId="2" xfId="0" applyNumberFormat="1" applyFont="1" applyFill="1" applyBorder="1" applyAlignment="1" applyProtection="1">
      <alignment horizontal="center" vertical="center" wrapText="1"/>
      <protection hidden="1"/>
    </xf>
    <xf numFmtId="0" fontId="13" fillId="0" borderId="6" xfId="4" applyFont="1" applyBorder="1" applyAlignment="1" applyProtection="1">
      <alignment horizontal="left" vertical="center"/>
    </xf>
    <xf numFmtId="0" fontId="13" fillId="0" borderId="8" xfId="4" applyFont="1" applyBorder="1" applyAlignment="1" applyProtection="1">
      <alignment horizontal="left" vertical="center"/>
    </xf>
    <xf numFmtId="0" fontId="13" fillId="0" borderId="14" xfId="4" applyFont="1" applyBorder="1" applyAlignment="1" applyProtection="1">
      <alignment horizontal="left" vertical="center"/>
    </xf>
    <xf numFmtId="0" fontId="16" fillId="0" borderId="0" xfId="4" applyFont="1" applyAlignment="1" applyProtection="1">
      <alignment horizontal="center" vertical="center" wrapText="1"/>
    </xf>
    <xf numFmtId="0" fontId="17" fillId="0" borderId="0" xfId="4" applyFont="1" applyAlignment="1" applyProtection="1">
      <alignment horizontal="center" vertical="center"/>
    </xf>
    <xf numFmtId="0" fontId="13" fillId="0" borderId="6" xfId="4" applyFont="1" applyBorder="1" applyAlignment="1" applyProtection="1">
      <alignment horizontal="left" vertical="center"/>
      <protection locked="0"/>
    </xf>
    <xf numFmtId="0" fontId="13" fillId="0" borderId="8" xfId="4" applyFont="1" applyBorder="1" applyAlignment="1" applyProtection="1">
      <alignment horizontal="left" vertical="center"/>
      <protection locked="0"/>
    </xf>
    <xf numFmtId="0" fontId="13" fillId="0" borderId="14" xfId="4" applyFont="1" applyBorder="1" applyAlignment="1" applyProtection="1">
      <alignment horizontal="left" vertical="center"/>
      <protection locked="0"/>
    </xf>
    <xf numFmtId="0" fontId="26" fillId="0" borderId="46" xfId="0" applyFont="1" applyFill="1" applyBorder="1" applyAlignment="1" applyProtection="1">
      <alignment horizontal="left" vertical="center" wrapText="1"/>
      <protection locked="0"/>
    </xf>
  </cellXfs>
  <cellStyles count="14">
    <cellStyle name="Currency" xfId="12" builtinId="4"/>
    <cellStyle name="Currency 2" xfId="1"/>
    <cellStyle name="Currency 3" xfId="2"/>
    <cellStyle name="Hyperlink" xfId="3" builtinId="8"/>
    <cellStyle name="Normal" xfId="0" builtinId="0"/>
    <cellStyle name="Normal 2" xfId="4"/>
    <cellStyle name="Normal 2 2" xfId="5"/>
    <cellStyle name="Normal 3" xfId="6"/>
    <cellStyle name="Normal 4" xfId="7"/>
    <cellStyle name="Normal 5" xfId="8"/>
    <cellStyle name="Normal 5 2" xfId="9"/>
    <cellStyle name="Normal 6" xfId="10"/>
    <cellStyle name="Normal 7" xfId="11"/>
    <cellStyle name="Normal_GIW Master Data" xfId="13"/>
  </cellStyles>
  <dxfs count="12">
    <dxf>
      <font>
        <b/>
        <i val="0"/>
        <color rgb="FFFFFFFF"/>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rgb="FFFFFFFF"/>
      </font>
      <fill>
        <patternFill>
          <bgColor rgb="FFFF0000"/>
        </patternFill>
      </fill>
    </dxf>
    <dxf>
      <font>
        <b/>
        <i val="0"/>
        <color theme="0"/>
      </font>
      <fill>
        <patternFill>
          <bgColor rgb="FFFF0000"/>
        </patternFill>
      </fill>
    </dxf>
    <dxf>
      <font>
        <b/>
        <i val="0"/>
        <color theme="0"/>
      </font>
      <fill>
        <patternFill>
          <bgColor rgb="FFFF0000"/>
        </patternFill>
      </fill>
    </dxf>
    <dxf>
      <font>
        <color rgb="FFFFFFFF"/>
      </font>
      <fill>
        <patternFill>
          <bgColor rgb="FFFF0000"/>
        </patternFill>
      </fill>
    </dxf>
    <dxf>
      <font>
        <color theme="0"/>
      </font>
      <fill>
        <patternFill>
          <bgColor rgb="FFFF0000"/>
        </patternFill>
      </fill>
    </dxf>
    <dxf>
      <font>
        <b/>
        <i val="0"/>
        <color theme="0"/>
      </font>
      <fill>
        <patternFill>
          <bgColor rgb="FFFF0000"/>
        </patternFill>
      </fill>
    </dxf>
    <dxf>
      <font>
        <b/>
        <i val="0"/>
        <color theme="0" tint="-4.9989318521683403E-2"/>
      </font>
      <fill>
        <patternFill>
          <bgColor rgb="FFFF0000"/>
        </patternFill>
      </fill>
    </dxf>
  </dxfs>
  <tableStyles count="0" defaultTableStyle="TableStyleMedium2" defaultPivotStyle="PivotStyleLight16"/>
  <colors>
    <mruColors>
      <color rgb="FFFFFF99"/>
      <color rgb="FFA4FB9D"/>
      <color rgb="FF65D965"/>
      <color rgb="FF33CC33"/>
      <color rgb="FF99FF99"/>
      <color rgb="FFCCFFCC"/>
      <color rgb="FF68F200"/>
      <color rgb="FF50F743"/>
      <color rgb="FF1AEC0A"/>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huduser.gov/portal/datasets/fmr/fmr_il_history/select_Geography.od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J76"/>
  <sheetViews>
    <sheetView tabSelected="1" zoomScaleNormal="100" workbookViewId="0">
      <pane xSplit="4" ySplit="8" topLeftCell="E9" activePane="bottomRight" state="frozen"/>
      <selection activeCell="F4" sqref="F4"/>
      <selection pane="topRight" activeCell="F4" sqref="F4"/>
      <selection pane="bottomLeft" activeCell="F4" sqref="F4"/>
      <selection pane="bottomRight" activeCell="AZ13" sqref="A13:AZ13"/>
    </sheetView>
  </sheetViews>
  <sheetFormatPr defaultColWidth="9.140625" defaultRowHeight="15" x14ac:dyDescent="0.25"/>
  <cols>
    <col min="1" max="1" width="12.28515625" style="13" customWidth="1"/>
    <col min="2" max="2" width="20.140625" style="13" bestFit="1" customWidth="1"/>
    <col min="3" max="3" width="18" style="13" bestFit="1" customWidth="1"/>
    <col min="4" max="4" width="18.42578125" style="13" bestFit="1" customWidth="1"/>
    <col min="5" max="5" width="15.7109375" style="13" bestFit="1" customWidth="1"/>
    <col min="6" max="6" width="12.28515625" style="13" customWidth="1"/>
    <col min="7" max="7" width="21.42578125" style="13" bestFit="1" customWidth="1"/>
    <col min="8" max="9" width="15.42578125" style="14" bestFit="1" customWidth="1"/>
    <col min="10" max="13" width="13" style="14" customWidth="1"/>
    <col min="14" max="14" width="10.28515625" style="14" customWidth="1"/>
    <col min="15" max="15" width="14.28515625" style="13" customWidth="1"/>
    <col min="16" max="23" width="8.42578125" style="13" customWidth="1"/>
    <col min="24" max="24" width="8.42578125" style="14" customWidth="1"/>
    <col min="25" max="25" width="17.140625" style="13" bestFit="1" customWidth="1"/>
    <col min="26" max="26" width="17.42578125" style="13" customWidth="1"/>
    <col min="27" max="27" width="17" style="13" bestFit="1" customWidth="1"/>
    <col min="28" max="28" width="18.42578125" style="13" bestFit="1" customWidth="1"/>
    <col min="29" max="32" width="13" style="13" customWidth="1"/>
    <col min="33" max="33" width="10.28515625" style="13" bestFit="1" customWidth="1"/>
    <col min="34" max="41" width="8.42578125" style="15" customWidth="1"/>
    <col min="42" max="42" width="8.42578125" style="16" customWidth="1"/>
    <col min="43" max="43" width="18" style="16" bestFit="1" customWidth="1"/>
    <col min="44" max="44" width="17.7109375" style="16" bestFit="1" customWidth="1"/>
    <col min="45" max="46" width="17.7109375" style="13" bestFit="1" customWidth="1"/>
    <col min="47" max="47" width="14.42578125" style="13" bestFit="1" customWidth="1"/>
    <col min="48" max="48" width="17.28515625" style="13" bestFit="1" customWidth="1"/>
    <col min="49" max="49" width="28.28515625" style="13" bestFit="1" customWidth="1"/>
    <col min="50" max="50" width="25.42578125" style="13" bestFit="1" customWidth="1"/>
    <col min="51" max="51" width="24.42578125" style="13" bestFit="1" customWidth="1"/>
    <col min="52" max="52" width="15.140625" style="13" bestFit="1" customWidth="1"/>
    <col min="53" max="53" width="16" style="13" bestFit="1" customWidth="1"/>
    <col min="54" max="54" width="16.42578125" style="13" bestFit="1" customWidth="1"/>
    <col min="55" max="107" width="9.140625" style="13"/>
    <col min="108" max="108" width="16.28515625" style="13" hidden="1" customWidth="1"/>
    <col min="109" max="109" width="10.28515625" style="13" hidden="1" customWidth="1"/>
    <col min="110" max="110" width="75.42578125" style="13" hidden="1" customWidth="1"/>
    <col min="111" max="114" width="9.140625" style="13" hidden="1" customWidth="1"/>
    <col min="115" max="16384" width="9.140625" style="13"/>
  </cols>
  <sheetData>
    <row r="1" spans="1:114" s="1" customFormat="1" ht="15" customHeight="1" thickBot="1" x14ac:dyDescent="0.3">
      <c r="B1" s="19"/>
      <c r="C1" s="19"/>
      <c r="D1" s="19"/>
      <c r="E1" s="19"/>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row>
    <row r="2" spans="1:114" s="1" customFormat="1" ht="34.5" customHeight="1" thickTop="1" x14ac:dyDescent="0.25">
      <c r="A2" s="137" t="s">
        <v>0</v>
      </c>
      <c r="B2" s="52" t="s">
        <v>1</v>
      </c>
      <c r="C2" s="140" t="str">
        <f t="shared" ref="C2" ca="1" si="0">INDIRECT("$DD$9")</f>
        <v>New York</v>
      </c>
      <c r="D2" s="140"/>
      <c r="E2" s="140"/>
      <c r="F2" s="142" t="s">
        <v>5</v>
      </c>
      <c r="G2" s="145" t="s">
        <v>6</v>
      </c>
      <c r="H2" s="146"/>
      <c r="I2" s="151" t="s">
        <v>179</v>
      </c>
      <c r="J2" s="152"/>
      <c r="K2" s="153"/>
      <c r="L2" s="131" t="s">
        <v>81</v>
      </c>
      <c r="M2" s="132"/>
      <c r="N2" s="132"/>
      <c r="O2" s="132"/>
      <c r="P2" s="132"/>
      <c r="Q2" s="132"/>
      <c r="R2" s="132"/>
      <c r="S2" s="4"/>
      <c r="T2" s="4"/>
      <c r="U2" s="4"/>
      <c r="V2" s="4"/>
      <c r="W2" s="4"/>
      <c r="X2" s="4"/>
      <c r="Y2" s="4"/>
      <c r="Z2" s="2"/>
      <c r="AA2" s="2"/>
      <c r="AB2" s="2"/>
      <c r="AC2" s="2"/>
      <c r="AD2" s="2"/>
      <c r="AE2" s="2"/>
      <c r="AF2" s="2"/>
      <c r="AG2" s="2"/>
      <c r="AH2" s="2"/>
      <c r="AI2" s="2"/>
      <c r="AJ2" s="2"/>
      <c r="AK2" s="2"/>
      <c r="AL2" s="2"/>
      <c r="AM2" s="2"/>
      <c r="AN2" s="2"/>
      <c r="AO2" s="2"/>
      <c r="AP2" s="2"/>
      <c r="AQ2" s="2"/>
      <c r="AR2" s="2"/>
      <c r="AS2" s="2"/>
      <c r="AT2" s="2"/>
      <c r="AU2" s="2"/>
      <c r="AV2" s="2"/>
      <c r="AW2" s="2"/>
      <c r="AX2" s="2"/>
      <c r="AY2" s="2"/>
    </row>
    <row r="3" spans="1:114" s="1" customFormat="1" ht="34.5" customHeight="1" x14ac:dyDescent="0.25">
      <c r="A3" s="138"/>
      <c r="B3" s="53" t="s">
        <v>2</v>
      </c>
      <c r="C3" s="160" t="str">
        <f t="shared" ref="C3" ca="1" si="1">INDIRECT("$DE$9")</f>
        <v>NY-604</v>
      </c>
      <c r="D3" s="160"/>
      <c r="E3" s="160"/>
      <c r="F3" s="143"/>
      <c r="G3" s="147" t="s">
        <v>82</v>
      </c>
      <c r="H3" s="148"/>
      <c r="I3" s="154" t="s">
        <v>172</v>
      </c>
      <c r="J3" s="155"/>
      <c r="K3" s="156"/>
      <c r="T3" s="4"/>
      <c r="U3" s="4"/>
      <c r="V3" s="4"/>
      <c r="W3" s="4"/>
      <c r="X3" s="4"/>
      <c r="Y3" s="4"/>
      <c r="Z3" s="3"/>
    </row>
    <row r="4" spans="1:114" s="1" customFormat="1" ht="34.5" customHeight="1" thickBot="1" x14ac:dyDescent="0.3">
      <c r="A4" s="139"/>
      <c r="B4" s="54" t="s">
        <v>4</v>
      </c>
      <c r="C4" s="141" t="str">
        <f t="shared" ref="C4" ca="1" si="2">INDIRECT("$DF$9")</f>
        <v>Yonkers, Mount Vernon/Westchester County CoC</v>
      </c>
      <c r="D4" s="141"/>
      <c r="E4" s="141"/>
      <c r="F4" s="144"/>
      <c r="G4" s="149" t="s">
        <v>3</v>
      </c>
      <c r="H4" s="150"/>
      <c r="I4" s="157">
        <f>SUM($AU$9:$AU$1000)</f>
        <v>15877082</v>
      </c>
      <c r="J4" s="158"/>
      <c r="K4" s="159"/>
      <c r="R4" s="4"/>
      <c r="S4" s="4"/>
      <c r="T4" s="4"/>
      <c r="U4" s="4"/>
      <c r="V4" s="4"/>
      <c r="W4" s="4"/>
      <c r="X4" s="4"/>
      <c r="Y4" s="4"/>
      <c r="Z4" s="5"/>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spans="1:114" s="1" customFormat="1" ht="15" customHeight="1" thickTop="1" thickBot="1" x14ac:dyDescent="0.3">
      <c r="A5" s="21"/>
      <c r="D5" s="7"/>
      <c r="E5" s="8"/>
      <c r="F5" s="8"/>
      <c r="G5" s="8"/>
      <c r="H5" s="9"/>
      <c r="I5" s="8"/>
      <c r="J5" s="8"/>
      <c r="K5" s="8"/>
      <c r="L5" s="8"/>
      <c r="M5" s="8"/>
      <c r="N5" s="8"/>
      <c r="O5" s="10"/>
      <c r="P5" s="8"/>
      <c r="Q5" s="8"/>
      <c r="R5" s="8"/>
      <c r="S5" s="8"/>
      <c r="T5" s="8"/>
      <c r="U5" s="8"/>
      <c r="V5" s="8"/>
      <c r="W5" s="8"/>
      <c r="X5" s="8"/>
      <c r="Y5" s="10"/>
      <c r="Z5" s="8"/>
      <c r="AA5" s="8"/>
      <c r="AB5" s="8"/>
      <c r="AC5" s="10"/>
      <c r="AD5" s="8"/>
      <c r="AE5" s="8"/>
      <c r="AF5" s="8"/>
      <c r="AG5" s="8"/>
      <c r="AH5" s="8"/>
      <c r="AI5" s="8"/>
      <c r="AJ5" s="8"/>
      <c r="AK5" s="8"/>
      <c r="AL5" s="8"/>
      <c r="AM5" s="8"/>
      <c r="AN5" s="8"/>
      <c r="AO5" s="8"/>
      <c r="AP5" s="8"/>
      <c r="AQ5" s="8"/>
      <c r="AR5" s="8"/>
      <c r="AS5" s="8"/>
      <c r="AT5" s="8"/>
      <c r="AU5" s="8"/>
      <c r="AV5" s="8"/>
      <c r="AW5" s="8"/>
      <c r="AX5" s="8"/>
      <c r="AY5" s="8"/>
      <c r="AZ5" s="8"/>
      <c r="BA5" s="8"/>
      <c r="BB5" s="8"/>
    </row>
    <row r="6" spans="1:114" s="6" customFormat="1" ht="21" customHeight="1" thickBot="1" x14ac:dyDescent="0.3">
      <c r="A6" s="120" t="s">
        <v>7</v>
      </c>
      <c r="B6" s="121"/>
      <c r="C6" s="121"/>
      <c r="D6" s="121"/>
      <c r="E6" s="121"/>
      <c r="F6" s="121"/>
      <c r="G6" s="121"/>
      <c r="H6" s="122"/>
      <c r="I6" s="128" t="s">
        <v>8</v>
      </c>
      <c r="J6" s="129"/>
      <c r="K6" s="129"/>
      <c r="L6" s="129"/>
      <c r="M6" s="129"/>
      <c r="N6" s="129"/>
      <c r="O6" s="129"/>
      <c r="P6" s="129"/>
      <c r="Q6" s="129"/>
      <c r="R6" s="129"/>
      <c r="S6" s="129"/>
      <c r="T6" s="129"/>
      <c r="U6" s="129"/>
      <c r="V6" s="129"/>
      <c r="W6" s="129"/>
      <c r="X6" s="129"/>
      <c r="Y6" s="129"/>
      <c r="Z6" s="129"/>
      <c r="AA6" s="129"/>
      <c r="AB6" s="130"/>
      <c r="AC6" s="134" t="s">
        <v>83</v>
      </c>
      <c r="AD6" s="135"/>
      <c r="AE6" s="135"/>
      <c r="AF6" s="135"/>
      <c r="AG6" s="135"/>
      <c r="AH6" s="135"/>
      <c r="AI6" s="135"/>
      <c r="AJ6" s="135"/>
      <c r="AK6" s="135"/>
      <c r="AL6" s="135"/>
      <c r="AM6" s="135"/>
      <c r="AN6" s="135"/>
      <c r="AO6" s="135"/>
      <c r="AP6" s="135"/>
      <c r="AQ6" s="135"/>
      <c r="AR6" s="135"/>
      <c r="AS6" s="135"/>
      <c r="AT6" s="135"/>
      <c r="AU6" s="135"/>
      <c r="AV6" s="135"/>
      <c r="AW6" s="135"/>
      <c r="AX6" s="135"/>
      <c r="AY6" s="136"/>
      <c r="AZ6" s="114" t="s">
        <v>78</v>
      </c>
      <c r="BA6" s="115"/>
      <c r="BB6" s="116"/>
    </row>
    <row r="7" spans="1:114" s="11" customFormat="1" ht="21" customHeight="1" thickBot="1" x14ac:dyDescent="0.3">
      <c r="A7" s="123"/>
      <c r="B7" s="118"/>
      <c r="C7" s="118"/>
      <c r="D7" s="118"/>
      <c r="E7" s="118"/>
      <c r="F7" s="118"/>
      <c r="G7" s="118"/>
      <c r="H7" s="119"/>
      <c r="I7" s="124" t="s">
        <v>9</v>
      </c>
      <c r="J7" s="125"/>
      <c r="K7" s="125"/>
      <c r="L7" s="125"/>
      <c r="M7" s="125"/>
      <c r="N7" s="125"/>
      <c r="O7" s="126"/>
      <c r="P7" s="127" t="s">
        <v>70</v>
      </c>
      <c r="Q7" s="125"/>
      <c r="R7" s="125"/>
      <c r="S7" s="125"/>
      <c r="T7" s="125"/>
      <c r="U7" s="125"/>
      <c r="V7" s="125"/>
      <c r="W7" s="125"/>
      <c r="X7" s="125"/>
      <c r="Y7" s="126"/>
      <c r="Z7" s="123" t="s">
        <v>10</v>
      </c>
      <c r="AA7" s="118"/>
      <c r="AB7" s="119"/>
      <c r="AC7" s="117" t="s">
        <v>11</v>
      </c>
      <c r="AD7" s="118"/>
      <c r="AE7" s="118"/>
      <c r="AF7" s="118"/>
      <c r="AG7" s="118"/>
      <c r="AH7" s="118"/>
      <c r="AI7" s="118"/>
      <c r="AJ7" s="118"/>
      <c r="AK7" s="118"/>
      <c r="AL7" s="118"/>
      <c r="AM7" s="118"/>
      <c r="AN7" s="118"/>
      <c r="AO7" s="118"/>
      <c r="AP7" s="118"/>
      <c r="AQ7" s="118"/>
      <c r="AR7" s="118"/>
      <c r="AS7" s="118"/>
      <c r="AT7" s="118"/>
      <c r="AU7" s="133"/>
      <c r="AV7" s="123" t="s">
        <v>12</v>
      </c>
      <c r="AW7" s="118"/>
      <c r="AX7" s="118"/>
      <c r="AY7" s="119"/>
      <c r="AZ7" s="117"/>
      <c r="BA7" s="118"/>
      <c r="BB7" s="119"/>
    </row>
    <row r="8" spans="1:114" s="12" customFormat="1" ht="77.25" thickBot="1" x14ac:dyDescent="0.3">
      <c r="A8" s="26" t="s">
        <v>13</v>
      </c>
      <c r="B8" s="27" t="s">
        <v>14</v>
      </c>
      <c r="C8" s="28" t="s">
        <v>15</v>
      </c>
      <c r="D8" s="29" t="s">
        <v>16</v>
      </c>
      <c r="E8" s="30" t="s">
        <v>17</v>
      </c>
      <c r="F8" s="31" t="s">
        <v>18</v>
      </c>
      <c r="G8" s="29" t="s">
        <v>66</v>
      </c>
      <c r="H8" s="51" t="s">
        <v>75</v>
      </c>
      <c r="I8" s="23" t="s">
        <v>74</v>
      </c>
      <c r="J8" s="24" t="s">
        <v>19</v>
      </c>
      <c r="K8" s="24" t="s">
        <v>20</v>
      </c>
      <c r="L8" s="24" t="s">
        <v>21</v>
      </c>
      <c r="M8" s="37" t="s">
        <v>22</v>
      </c>
      <c r="N8" s="24" t="s">
        <v>23</v>
      </c>
      <c r="O8" s="23" t="s">
        <v>68</v>
      </c>
      <c r="P8" s="22" t="s">
        <v>24</v>
      </c>
      <c r="Q8" s="24" t="s">
        <v>25</v>
      </c>
      <c r="R8" s="24" t="s">
        <v>26</v>
      </c>
      <c r="S8" s="24" t="s">
        <v>27</v>
      </c>
      <c r="T8" s="24" t="s">
        <v>28</v>
      </c>
      <c r="U8" s="24" t="s">
        <v>29</v>
      </c>
      <c r="V8" s="24" t="s">
        <v>30</v>
      </c>
      <c r="W8" s="24" t="s">
        <v>31</v>
      </c>
      <c r="X8" s="24" t="s">
        <v>32</v>
      </c>
      <c r="Y8" s="25" t="s">
        <v>61</v>
      </c>
      <c r="Z8" s="33" t="s">
        <v>79</v>
      </c>
      <c r="AA8" s="34" t="s">
        <v>84</v>
      </c>
      <c r="AB8" s="32" t="s">
        <v>170</v>
      </c>
      <c r="AC8" s="38" t="s">
        <v>19</v>
      </c>
      <c r="AD8" s="39" t="s">
        <v>20</v>
      </c>
      <c r="AE8" s="39" t="s">
        <v>21</v>
      </c>
      <c r="AF8" s="39" t="s">
        <v>33</v>
      </c>
      <c r="AG8" s="40" t="s">
        <v>23</v>
      </c>
      <c r="AH8" s="39" t="s">
        <v>24</v>
      </c>
      <c r="AI8" s="39" t="s">
        <v>25</v>
      </c>
      <c r="AJ8" s="39" t="s">
        <v>26</v>
      </c>
      <c r="AK8" s="39" t="s">
        <v>27</v>
      </c>
      <c r="AL8" s="39" t="s">
        <v>28</v>
      </c>
      <c r="AM8" s="39" t="s">
        <v>29</v>
      </c>
      <c r="AN8" s="39" t="s">
        <v>30</v>
      </c>
      <c r="AO8" s="39" t="s">
        <v>31</v>
      </c>
      <c r="AP8" s="40" t="s">
        <v>32</v>
      </c>
      <c r="AQ8" s="40" t="s">
        <v>34</v>
      </c>
      <c r="AR8" s="40" t="s">
        <v>171</v>
      </c>
      <c r="AS8" s="40" t="s">
        <v>77</v>
      </c>
      <c r="AT8" s="39" t="s">
        <v>76</v>
      </c>
      <c r="AU8" s="40" t="s">
        <v>35</v>
      </c>
      <c r="AV8" s="41" t="s">
        <v>65</v>
      </c>
      <c r="AW8" s="42" t="s">
        <v>72</v>
      </c>
      <c r="AX8" s="42" t="s">
        <v>80</v>
      </c>
      <c r="AY8" s="43" t="s">
        <v>73</v>
      </c>
      <c r="AZ8" s="44" t="s">
        <v>69</v>
      </c>
      <c r="BA8" s="45" t="s">
        <v>62</v>
      </c>
      <c r="BB8" s="46" t="s">
        <v>63</v>
      </c>
      <c r="DD8" s="47" t="s">
        <v>36</v>
      </c>
      <c r="DE8" s="48" t="s">
        <v>37</v>
      </c>
      <c r="DF8" s="49" t="s">
        <v>38</v>
      </c>
      <c r="DG8" s="35" t="s">
        <v>39</v>
      </c>
      <c r="DH8" s="35" t="s">
        <v>40</v>
      </c>
      <c r="DI8" s="35" t="s">
        <v>41</v>
      </c>
      <c r="DJ8" s="36" t="s">
        <v>71</v>
      </c>
    </row>
    <row r="9" spans="1:114" customFormat="1" x14ac:dyDescent="0.25">
      <c r="A9" s="80">
        <v>1</v>
      </c>
      <c r="B9" s="81" t="s">
        <v>97</v>
      </c>
      <c r="C9" s="81" t="s">
        <v>98</v>
      </c>
      <c r="D9" s="82" t="s">
        <v>99</v>
      </c>
      <c r="E9" s="82">
        <v>1</v>
      </c>
      <c r="F9" s="83">
        <v>42978</v>
      </c>
      <c r="G9" s="84" t="s">
        <v>87</v>
      </c>
      <c r="H9" s="85" t="s">
        <v>91</v>
      </c>
      <c r="I9" s="86">
        <v>0</v>
      </c>
      <c r="J9" s="87">
        <v>48447</v>
      </c>
      <c r="K9" s="87">
        <v>0</v>
      </c>
      <c r="L9" s="87">
        <v>0</v>
      </c>
      <c r="M9" s="87">
        <v>0</v>
      </c>
      <c r="N9" s="87">
        <v>0</v>
      </c>
      <c r="O9" s="86">
        <v>1052</v>
      </c>
      <c r="P9" s="88">
        <v>0</v>
      </c>
      <c r="Q9" s="89">
        <v>0</v>
      </c>
      <c r="R9" s="89">
        <v>0</v>
      </c>
      <c r="S9" s="89">
        <v>0</v>
      </c>
      <c r="T9" s="89">
        <v>0</v>
      </c>
      <c r="U9" s="89">
        <v>0</v>
      </c>
      <c r="V9" s="89">
        <v>0</v>
      </c>
      <c r="W9" s="89">
        <v>0</v>
      </c>
      <c r="X9" s="90">
        <f t="shared" ref="X9:X72" si="3">SUM(P9:W9)</f>
        <v>0</v>
      </c>
      <c r="Y9" s="91">
        <f t="shared" ref="Y9:Y72" si="4">SUM(I9:O9)</f>
        <v>49499</v>
      </c>
      <c r="Z9" s="92" t="s">
        <v>90</v>
      </c>
      <c r="AA9" s="82" t="s">
        <v>13</v>
      </c>
      <c r="AB9" s="93" t="s">
        <v>90</v>
      </c>
      <c r="AC9" s="94">
        <v>48447</v>
      </c>
      <c r="AD9" s="95">
        <v>0</v>
      </c>
      <c r="AE9" s="95">
        <v>0</v>
      </c>
      <c r="AF9" s="95">
        <v>0</v>
      </c>
      <c r="AG9" s="95">
        <v>0</v>
      </c>
      <c r="AH9" s="96">
        <v>0</v>
      </c>
      <c r="AI9" s="97">
        <v>0</v>
      </c>
      <c r="AJ9" s="97">
        <v>0</v>
      </c>
      <c r="AK9" s="97">
        <v>0</v>
      </c>
      <c r="AL9" s="97">
        <v>0</v>
      </c>
      <c r="AM9" s="97">
        <v>0</v>
      </c>
      <c r="AN9" s="97">
        <v>0</v>
      </c>
      <c r="AO9" s="97">
        <v>0</v>
      </c>
      <c r="AP9" s="98">
        <f t="shared" ref="AP9:AP72" si="5">SUM(AH9:AO9)</f>
        <v>0</v>
      </c>
      <c r="AQ9" s="99">
        <f t="shared" ref="AQ9:AQ72" si="6">SUM(AC9:AG9)</f>
        <v>48447</v>
      </c>
      <c r="AR9" s="100" t="s">
        <v>13</v>
      </c>
      <c r="AS9" s="111">
        <v>1052</v>
      </c>
      <c r="AT9" s="101">
        <f t="shared" ref="AT9:AT72" si="7">IF(G9="CoC", DI9, IF(G9="S+C", DG9, IF(G9="SHP", DH9, 0)))</f>
        <v>1052</v>
      </c>
      <c r="AU9" s="102">
        <f t="shared" ref="AU9:AU72" si="8">IF(AND($AR9="Yes", ($AS9&gt;$AT9)), SUM(AQ9,AS9), SUM(AQ9,AT9))</f>
        <v>49499</v>
      </c>
      <c r="AV9" s="103" t="s">
        <v>13</v>
      </c>
      <c r="AW9" s="104" t="s">
        <v>19</v>
      </c>
      <c r="AX9" s="82" t="s">
        <v>90</v>
      </c>
      <c r="AY9" s="84" t="s">
        <v>13</v>
      </c>
      <c r="AZ9" s="105"/>
      <c r="BA9" s="106"/>
      <c r="BB9" s="107"/>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t="s">
        <v>95</v>
      </c>
      <c r="DE9" t="s">
        <v>96</v>
      </c>
      <c r="DF9" t="s">
        <v>100</v>
      </c>
      <c r="DG9" s="109">
        <f t="shared" ref="DG9:DG72" si="9">IF(AND(AS9="", G9="S+C"), (AQ9*0.07), IF(AS9&gt;(ROUND((AQ9*0.07)+0.000001, 0)), (ROUND((AQ9*0.07)+0.000001, 0)), AS9))</f>
        <v>1052</v>
      </c>
      <c r="DH9" s="109">
        <f t="shared" ref="DH9:DH72" si="10">IF(AND(AS9="", G9="SHP"), (((SUM(J9:N9)/E9)*DJ9)+(0.02*((J9+K9+L9+M9+N9)/E9))), IF(AS9&gt;(ROUND(((SUM(J9:N9)/E9)*DJ9)+(0.02*((J9+K9+L9+M9+N9)/E9))+0.000001, 0)), (ROUND(((SUM(J9:N9)/E9)*DJ9)+(0.02*((J9+K9+L9+M9+N9)/E9))+0.000001, 0)), AS9))</f>
        <v>1052</v>
      </c>
      <c r="DI9" s="109">
        <f t="shared" ref="DI9:DI72" si="11">IF(AND(AS9="", G9="CoC"), (((SUM(J9:N9)/E9)*DJ9)), IF(AS9&gt;((SUM(J9:N9)/E9)*DJ9), ((SUM(J9:N9)/E9)*DJ9), AS9))</f>
        <v>1052</v>
      </c>
      <c r="DJ9" s="110">
        <f t="shared" ref="DJ9:DJ72" si="12">IF((SUM(I9:N9))&gt;0,(O9/(SUM(I9:N9))),0)</f>
        <v>2.1714450843189466E-2</v>
      </c>
    </row>
    <row r="10" spans="1:114" customFormat="1" x14ac:dyDescent="0.25">
      <c r="A10" s="80">
        <v>2</v>
      </c>
      <c r="B10" s="81" t="s">
        <v>101</v>
      </c>
      <c r="C10" s="81" t="s">
        <v>102</v>
      </c>
      <c r="D10" s="82" t="s">
        <v>103</v>
      </c>
      <c r="E10" s="82">
        <v>1</v>
      </c>
      <c r="F10" s="83">
        <v>42947</v>
      </c>
      <c r="G10" s="84" t="s">
        <v>87</v>
      </c>
      <c r="H10" s="85" t="s">
        <v>88</v>
      </c>
      <c r="I10" s="86">
        <v>0</v>
      </c>
      <c r="J10" s="87">
        <v>247848</v>
      </c>
      <c r="K10" s="87">
        <v>0</v>
      </c>
      <c r="L10" s="87">
        <v>79345</v>
      </c>
      <c r="M10" s="87">
        <v>1581</v>
      </c>
      <c r="N10" s="87">
        <v>0</v>
      </c>
      <c r="O10" s="86">
        <v>23014</v>
      </c>
      <c r="P10" s="88">
        <v>0</v>
      </c>
      <c r="Q10" s="89">
        <v>0</v>
      </c>
      <c r="R10" s="89">
        <v>0</v>
      </c>
      <c r="S10" s="89">
        <v>0</v>
      </c>
      <c r="T10" s="89">
        <v>0</v>
      </c>
      <c r="U10" s="89">
        <v>0</v>
      </c>
      <c r="V10" s="89">
        <v>0</v>
      </c>
      <c r="W10" s="89">
        <v>0</v>
      </c>
      <c r="X10" s="90">
        <f t="shared" si="3"/>
        <v>0</v>
      </c>
      <c r="Y10" s="91">
        <f t="shared" si="4"/>
        <v>351788</v>
      </c>
      <c r="Z10" s="92" t="s">
        <v>90</v>
      </c>
      <c r="AA10" s="82" t="s">
        <v>13</v>
      </c>
      <c r="AB10" s="93" t="s">
        <v>90</v>
      </c>
      <c r="AC10" s="94">
        <v>247848</v>
      </c>
      <c r="AD10" s="95">
        <v>0</v>
      </c>
      <c r="AE10" s="95">
        <v>79345</v>
      </c>
      <c r="AF10" s="95">
        <v>1581</v>
      </c>
      <c r="AG10" s="95">
        <v>0</v>
      </c>
      <c r="AH10" s="96">
        <v>0</v>
      </c>
      <c r="AI10" s="97">
        <v>0</v>
      </c>
      <c r="AJ10" s="97">
        <v>0</v>
      </c>
      <c r="AK10" s="97">
        <v>0</v>
      </c>
      <c r="AL10" s="97">
        <v>0</v>
      </c>
      <c r="AM10" s="97">
        <v>0</v>
      </c>
      <c r="AN10" s="97">
        <v>0</v>
      </c>
      <c r="AO10" s="97">
        <v>0</v>
      </c>
      <c r="AP10" s="98">
        <f t="shared" si="5"/>
        <v>0</v>
      </c>
      <c r="AQ10" s="99">
        <f t="shared" si="6"/>
        <v>328774</v>
      </c>
      <c r="AR10" s="100" t="s">
        <v>13</v>
      </c>
      <c r="AS10" s="111">
        <v>23014</v>
      </c>
      <c r="AT10" s="101">
        <f t="shared" si="7"/>
        <v>23014</v>
      </c>
      <c r="AU10" s="102">
        <f t="shared" si="8"/>
        <v>351788</v>
      </c>
      <c r="AV10" s="103" t="s">
        <v>13</v>
      </c>
      <c r="AW10" s="104" t="s">
        <v>19</v>
      </c>
      <c r="AX10" s="82" t="s">
        <v>90</v>
      </c>
      <c r="AY10" s="84" t="s">
        <v>13</v>
      </c>
      <c r="AZ10" s="105"/>
      <c r="BA10" s="106"/>
      <c r="BB10" s="107"/>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t="s">
        <v>95</v>
      </c>
      <c r="DE10" t="s">
        <v>96</v>
      </c>
      <c r="DF10" t="s">
        <v>100</v>
      </c>
      <c r="DG10" s="109">
        <f t="shared" si="9"/>
        <v>23014</v>
      </c>
      <c r="DH10" s="109">
        <f t="shared" si="10"/>
        <v>23014</v>
      </c>
      <c r="DI10" s="109">
        <f t="shared" si="11"/>
        <v>23014</v>
      </c>
      <c r="DJ10" s="110">
        <f t="shared" si="12"/>
        <v>6.9999452511451635E-2</v>
      </c>
    </row>
    <row r="11" spans="1:114" customFormat="1" x14ac:dyDescent="0.25">
      <c r="A11" s="80">
        <v>3</v>
      </c>
      <c r="B11" s="81" t="s">
        <v>101</v>
      </c>
      <c r="C11" s="81" t="s">
        <v>104</v>
      </c>
      <c r="D11" s="82" t="s">
        <v>105</v>
      </c>
      <c r="E11" s="82">
        <v>1</v>
      </c>
      <c r="F11" s="83">
        <v>42766</v>
      </c>
      <c r="G11" s="84" t="s">
        <v>87</v>
      </c>
      <c r="H11" s="85" t="s">
        <v>92</v>
      </c>
      <c r="I11" s="86">
        <v>0</v>
      </c>
      <c r="J11" s="87">
        <v>0</v>
      </c>
      <c r="K11" s="87">
        <v>0</v>
      </c>
      <c r="L11" s="87">
        <v>47380</v>
      </c>
      <c r="M11" s="87">
        <v>0</v>
      </c>
      <c r="N11" s="87">
        <v>0</v>
      </c>
      <c r="O11" s="86">
        <v>3317</v>
      </c>
      <c r="P11" s="88">
        <v>0</v>
      </c>
      <c r="Q11" s="89">
        <v>0</v>
      </c>
      <c r="R11" s="89">
        <v>0</v>
      </c>
      <c r="S11" s="89">
        <v>0</v>
      </c>
      <c r="T11" s="89">
        <v>0</v>
      </c>
      <c r="U11" s="89">
        <v>0</v>
      </c>
      <c r="V11" s="89">
        <v>0</v>
      </c>
      <c r="W11" s="89">
        <v>0</v>
      </c>
      <c r="X11" s="90">
        <f t="shared" si="3"/>
        <v>0</v>
      </c>
      <c r="Y11" s="91">
        <f t="shared" si="4"/>
        <v>50697</v>
      </c>
      <c r="Z11" s="92" t="s">
        <v>90</v>
      </c>
      <c r="AA11" s="82" t="s">
        <v>13</v>
      </c>
      <c r="AB11" s="93" t="s">
        <v>90</v>
      </c>
      <c r="AC11" s="94">
        <v>0</v>
      </c>
      <c r="AD11" s="95">
        <v>0</v>
      </c>
      <c r="AE11" s="95">
        <v>47380</v>
      </c>
      <c r="AF11" s="95">
        <v>0</v>
      </c>
      <c r="AG11" s="95">
        <v>0</v>
      </c>
      <c r="AH11" s="96">
        <v>0</v>
      </c>
      <c r="AI11" s="97">
        <v>0</v>
      </c>
      <c r="AJ11" s="97">
        <v>0</v>
      </c>
      <c r="AK11" s="97">
        <v>0</v>
      </c>
      <c r="AL11" s="97">
        <v>0</v>
      </c>
      <c r="AM11" s="97">
        <v>0</v>
      </c>
      <c r="AN11" s="97">
        <v>0</v>
      </c>
      <c r="AO11" s="97">
        <v>0</v>
      </c>
      <c r="AP11" s="98">
        <f t="shared" si="5"/>
        <v>0</v>
      </c>
      <c r="AQ11" s="99">
        <f t="shared" si="6"/>
        <v>47380</v>
      </c>
      <c r="AR11" s="100" t="s">
        <v>13</v>
      </c>
      <c r="AS11" s="111">
        <v>3317</v>
      </c>
      <c r="AT11" s="101">
        <f t="shared" si="7"/>
        <v>3317</v>
      </c>
      <c r="AU11" s="102">
        <f t="shared" si="8"/>
        <v>50697</v>
      </c>
      <c r="AV11" s="103" t="s">
        <v>90</v>
      </c>
      <c r="AW11" s="104" t="s">
        <v>90</v>
      </c>
      <c r="AX11" s="82" t="s">
        <v>90</v>
      </c>
      <c r="AY11" s="84" t="s">
        <v>13</v>
      </c>
      <c r="AZ11" s="105"/>
      <c r="BA11" s="106"/>
      <c r="BB11" s="107"/>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t="s">
        <v>95</v>
      </c>
      <c r="DE11" t="s">
        <v>96</v>
      </c>
      <c r="DF11" t="s">
        <v>100</v>
      </c>
      <c r="DG11" s="109">
        <f t="shared" si="9"/>
        <v>3317</v>
      </c>
      <c r="DH11" s="109">
        <f t="shared" si="10"/>
        <v>3317</v>
      </c>
      <c r="DI11" s="109">
        <f t="shared" si="11"/>
        <v>3317</v>
      </c>
      <c r="DJ11" s="110">
        <f t="shared" si="12"/>
        <v>7.0008442380751365E-2</v>
      </c>
    </row>
    <row r="12" spans="1:114" customFormat="1" x14ac:dyDescent="0.25">
      <c r="A12" s="80">
        <v>4</v>
      </c>
      <c r="B12" s="81" t="s">
        <v>97</v>
      </c>
      <c r="C12" s="81" t="s">
        <v>106</v>
      </c>
      <c r="D12" s="82" t="s">
        <v>107</v>
      </c>
      <c r="E12" s="82">
        <v>1</v>
      </c>
      <c r="F12" s="83">
        <v>42886</v>
      </c>
      <c r="G12" s="84" t="s">
        <v>87</v>
      </c>
      <c r="H12" s="85" t="s">
        <v>88</v>
      </c>
      <c r="I12" s="86">
        <v>0</v>
      </c>
      <c r="J12" s="87">
        <v>243883</v>
      </c>
      <c r="K12" s="87">
        <v>0</v>
      </c>
      <c r="L12" s="87">
        <v>133708</v>
      </c>
      <c r="M12" s="87">
        <v>27253</v>
      </c>
      <c r="N12" s="87">
        <v>0</v>
      </c>
      <c r="O12" s="86">
        <v>28339</v>
      </c>
      <c r="P12" s="88">
        <v>0</v>
      </c>
      <c r="Q12" s="89">
        <v>0</v>
      </c>
      <c r="R12" s="89">
        <v>0</v>
      </c>
      <c r="S12" s="89">
        <v>0</v>
      </c>
      <c r="T12" s="89">
        <v>0</v>
      </c>
      <c r="U12" s="89">
        <v>0</v>
      </c>
      <c r="V12" s="89">
        <v>0</v>
      </c>
      <c r="W12" s="89">
        <v>0</v>
      </c>
      <c r="X12" s="90">
        <f t="shared" si="3"/>
        <v>0</v>
      </c>
      <c r="Y12" s="91">
        <f t="shared" si="4"/>
        <v>433183</v>
      </c>
      <c r="Z12" s="92" t="s">
        <v>90</v>
      </c>
      <c r="AA12" s="82" t="s">
        <v>13</v>
      </c>
      <c r="AB12" s="93" t="s">
        <v>90</v>
      </c>
      <c r="AC12" s="94">
        <v>243883</v>
      </c>
      <c r="AD12" s="95">
        <v>0</v>
      </c>
      <c r="AE12" s="95">
        <v>133708</v>
      </c>
      <c r="AF12" s="95">
        <v>27253</v>
      </c>
      <c r="AG12" s="95">
        <v>0</v>
      </c>
      <c r="AH12" s="96">
        <v>0</v>
      </c>
      <c r="AI12" s="97">
        <v>0</v>
      </c>
      <c r="AJ12" s="97">
        <v>0</v>
      </c>
      <c r="AK12" s="97">
        <v>0</v>
      </c>
      <c r="AL12" s="97">
        <v>0</v>
      </c>
      <c r="AM12" s="97">
        <v>0</v>
      </c>
      <c r="AN12" s="97">
        <v>0</v>
      </c>
      <c r="AO12" s="97">
        <v>0</v>
      </c>
      <c r="AP12" s="98">
        <f t="shared" si="5"/>
        <v>0</v>
      </c>
      <c r="AQ12" s="99">
        <f t="shared" si="6"/>
        <v>404844</v>
      </c>
      <c r="AR12" s="100" t="s">
        <v>13</v>
      </c>
      <c r="AS12" s="111">
        <v>28339</v>
      </c>
      <c r="AT12" s="101">
        <f t="shared" si="7"/>
        <v>28339</v>
      </c>
      <c r="AU12" s="102">
        <f t="shared" si="8"/>
        <v>433183</v>
      </c>
      <c r="AV12" s="103" t="s">
        <v>13</v>
      </c>
      <c r="AW12" s="104" t="s">
        <v>19</v>
      </c>
      <c r="AX12" s="82" t="s">
        <v>90</v>
      </c>
      <c r="AY12" s="84" t="s">
        <v>13</v>
      </c>
      <c r="AZ12" s="105"/>
      <c r="BA12" s="106"/>
      <c r="BB12" s="107"/>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t="s">
        <v>95</v>
      </c>
      <c r="DE12" t="s">
        <v>96</v>
      </c>
      <c r="DF12" t="s">
        <v>100</v>
      </c>
      <c r="DG12" s="109">
        <f t="shared" si="9"/>
        <v>28339</v>
      </c>
      <c r="DH12" s="109">
        <f t="shared" si="10"/>
        <v>28339</v>
      </c>
      <c r="DI12" s="109">
        <f t="shared" si="11"/>
        <v>28339</v>
      </c>
      <c r="DJ12" s="110">
        <f t="shared" si="12"/>
        <v>6.9999802393020519E-2</v>
      </c>
    </row>
    <row r="13" spans="1:114" customFormat="1" ht="140.25" x14ac:dyDescent="0.25">
      <c r="A13" s="80">
        <v>5</v>
      </c>
      <c r="B13" s="81" t="s">
        <v>116</v>
      </c>
      <c r="C13" s="112" t="s">
        <v>108</v>
      </c>
      <c r="D13" s="82" t="s">
        <v>109</v>
      </c>
      <c r="E13" s="82">
        <v>1</v>
      </c>
      <c r="F13" s="83">
        <v>42947</v>
      </c>
      <c r="G13" s="84" t="s">
        <v>87</v>
      </c>
      <c r="H13" s="85" t="s">
        <v>88</v>
      </c>
      <c r="I13" s="86">
        <v>0</v>
      </c>
      <c r="J13" s="87">
        <v>0</v>
      </c>
      <c r="K13" s="87">
        <v>0</v>
      </c>
      <c r="L13" s="87">
        <v>0</v>
      </c>
      <c r="M13" s="87">
        <v>0</v>
      </c>
      <c r="N13" s="87">
        <v>0</v>
      </c>
      <c r="O13" s="86">
        <v>0</v>
      </c>
      <c r="P13" s="88">
        <v>0</v>
      </c>
      <c r="Q13" s="89">
        <v>0</v>
      </c>
      <c r="R13" s="89">
        <v>0</v>
      </c>
      <c r="S13" s="89">
        <v>0</v>
      </c>
      <c r="T13" s="89">
        <v>0</v>
      </c>
      <c r="U13" s="89">
        <v>0</v>
      </c>
      <c r="V13" s="89">
        <v>0</v>
      </c>
      <c r="W13" s="89">
        <v>0</v>
      </c>
      <c r="X13" s="90">
        <f t="shared" si="3"/>
        <v>0</v>
      </c>
      <c r="Y13" s="91">
        <f t="shared" si="4"/>
        <v>0</v>
      </c>
      <c r="Z13" s="92" t="s">
        <v>90</v>
      </c>
      <c r="AA13" s="82" t="s">
        <v>13</v>
      </c>
      <c r="AB13" s="93" t="s">
        <v>90</v>
      </c>
      <c r="AC13" s="94">
        <v>0</v>
      </c>
      <c r="AD13" s="95">
        <v>0</v>
      </c>
      <c r="AE13" s="95">
        <v>0</v>
      </c>
      <c r="AF13" s="95">
        <v>0</v>
      </c>
      <c r="AG13" s="95">
        <v>0</v>
      </c>
      <c r="AH13" s="96">
        <v>0</v>
      </c>
      <c r="AI13" s="97">
        <v>0</v>
      </c>
      <c r="AJ13" s="97">
        <v>0</v>
      </c>
      <c r="AK13" s="97">
        <v>0</v>
      </c>
      <c r="AL13" s="97">
        <v>0</v>
      </c>
      <c r="AM13" s="97">
        <v>0</v>
      </c>
      <c r="AN13" s="97">
        <v>0</v>
      </c>
      <c r="AO13" s="97">
        <v>0</v>
      </c>
      <c r="AP13" s="98">
        <f t="shared" si="5"/>
        <v>0</v>
      </c>
      <c r="AQ13" s="99">
        <f t="shared" si="6"/>
        <v>0</v>
      </c>
      <c r="AR13" s="100" t="s">
        <v>13</v>
      </c>
      <c r="AS13" s="111">
        <v>0</v>
      </c>
      <c r="AT13" s="101">
        <f t="shared" si="7"/>
        <v>0</v>
      </c>
      <c r="AU13" s="102">
        <f t="shared" si="8"/>
        <v>0</v>
      </c>
      <c r="AV13" s="103" t="s">
        <v>90</v>
      </c>
      <c r="AW13" s="104" t="s">
        <v>90</v>
      </c>
      <c r="AX13" s="82" t="s">
        <v>90</v>
      </c>
      <c r="AY13" s="84" t="s">
        <v>172</v>
      </c>
      <c r="AZ13" s="105" t="s">
        <v>175</v>
      </c>
      <c r="BA13" s="106" t="s">
        <v>183</v>
      </c>
      <c r="BB13" s="107" t="s">
        <v>191</v>
      </c>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t="s">
        <v>95</v>
      </c>
      <c r="DE13" t="s">
        <v>96</v>
      </c>
      <c r="DF13" t="s">
        <v>100</v>
      </c>
      <c r="DG13" s="109">
        <f t="shared" si="9"/>
        <v>0</v>
      </c>
      <c r="DH13" s="109">
        <f t="shared" si="10"/>
        <v>0</v>
      </c>
      <c r="DI13" s="109">
        <f t="shared" si="11"/>
        <v>0</v>
      </c>
      <c r="DJ13" s="110">
        <f t="shared" si="12"/>
        <v>0</v>
      </c>
    </row>
    <row r="14" spans="1:114" customFormat="1" x14ac:dyDescent="0.25">
      <c r="A14" s="80">
        <v>6</v>
      </c>
      <c r="B14" s="81" t="s">
        <v>110</v>
      </c>
      <c r="C14" s="81" t="s">
        <v>111</v>
      </c>
      <c r="D14" s="82" t="s">
        <v>112</v>
      </c>
      <c r="E14" s="82">
        <v>1</v>
      </c>
      <c r="F14" s="83">
        <v>42766</v>
      </c>
      <c r="G14" s="84" t="s">
        <v>87</v>
      </c>
      <c r="H14" s="85" t="s">
        <v>88</v>
      </c>
      <c r="I14" s="86">
        <v>0</v>
      </c>
      <c r="J14" s="87">
        <v>0</v>
      </c>
      <c r="K14" s="87">
        <v>0</v>
      </c>
      <c r="L14" s="87">
        <v>144867</v>
      </c>
      <c r="M14" s="87">
        <v>103716</v>
      </c>
      <c r="N14" s="87">
        <v>0</v>
      </c>
      <c r="O14" s="86">
        <v>17401</v>
      </c>
      <c r="P14" s="88">
        <v>0</v>
      </c>
      <c r="Q14" s="89">
        <v>0</v>
      </c>
      <c r="R14" s="89">
        <v>0</v>
      </c>
      <c r="S14" s="89">
        <v>0</v>
      </c>
      <c r="T14" s="89">
        <v>0</v>
      </c>
      <c r="U14" s="89">
        <v>0</v>
      </c>
      <c r="V14" s="89">
        <v>0</v>
      </c>
      <c r="W14" s="89">
        <v>0</v>
      </c>
      <c r="X14" s="90">
        <f t="shared" si="3"/>
        <v>0</v>
      </c>
      <c r="Y14" s="91">
        <f t="shared" si="4"/>
        <v>265984</v>
      </c>
      <c r="Z14" s="92" t="s">
        <v>90</v>
      </c>
      <c r="AA14" s="82" t="s">
        <v>13</v>
      </c>
      <c r="AB14" s="93" t="s">
        <v>90</v>
      </c>
      <c r="AC14" s="94">
        <v>0</v>
      </c>
      <c r="AD14" s="95">
        <v>0</v>
      </c>
      <c r="AE14" s="95">
        <v>144867</v>
      </c>
      <c r="AF14" s="95">
        <v>103716</v>
      </c>
      <c r="AG14" s="95">
        <v>0</v>
      </c>
      <c r="AH14" s="96">
        <v>0</v>
      </c>
      <c r="AI14" s="97">
        <v>0</v>
      </c>
      <c r="AJ14" s="97">
        <v>0</v>
      </c>
      <c r="AK14" s="97">
        <v>0</v>
      </c>
      <c r="AL14" s="97">
        <v>0</v>
      </c>
      <c r="AM14" s="97">
        <v>0</v>
      </c>
      <c r="AN14" s="97">
        <v>0</v>
      </c>
      <c r="AO14" s="97">
        <v>0</v>
      </c>
      <c r="AP14" s="98">
        <f t="shared" si="5"/>
        <v>0</v>
      </c>
      <c r="AQ14" s="99">
        <f t="shared" si="6"/>
        <v>248583</v>
      </c>
      <c r="AR14" s="100" t="s">
        <v>13</v>
      </c>
      <c r="AS14" s="111">
        <v>17401</v>
      </c>
      <c r="AT14" s="101">
        <f t="shared" si="7"/>
        <v>17401</v>
      </c>
      <c r="AU14" s="102">
        <f t="shared" si="8"/>
        <v>265984</v>
      </c>
      <c r="AV14" s="103" t="s">
        <v>90</v>
      </c>
      <c r="AW14" s="104" t="s">
        <v>90</v>
      </c>
      <c r="AX14" s="82" t="s">
        <v>90</v>
      </c>
      <c r="AY14" s="84" t="s">
        <v>13</v>
      </c>
      <c r="AZ14" s="105"/>
      <c r="BA14" s="106"/>
      <c r="BB14" s="107"/>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t="s">
        <v>95</v>
      </c>
      <c r="DE14" t="s">
        <v>96</v>
      </c>
      <c r="DF14" t="s">
        <v>100</v>
      </c>
      <c r="DG14" s="109">
        <f t="shared" si="9"/>
        <v>17401</v>
      </c>
      <c r="DH14" s="109">
        <f t="shared" si="10"/>
        <v>17401</v>
      </c>
      <c r="DI14" s="109">
        <f t="shared" si="11"/>
        <v>17401</v>
      </c>
      <c r="DJ14" s="110">
        <f t="shared" si="12"/>
        <v>7.0000764332235108E-2</v>
      </c>
    </row>
    <row r="15" spans="1:114" customFormat="1" x14ac:dyDescent="0.25">
      <c r="A15" s="80">
        <v>7</v>
      </c>
      <c r="B15" s="81" t="s">
        <v>113</v>
      </c>
      <c r="C15" s="81" t="s">
        <v>114</v>
      </c>
      <c r="D15" s="82" t="s">
        <v>115</v>
      </c>
      <c r="E15" s="82">
        <v>1</v>
      </c>
      <c r="F15" s="83">
        <v>42766</v>
      </c>
      <c r="G15" s="84" t="s">
        <v>87</v>
      </c>
      <c r="H15" s="85" t="s">
        <v>91</v>
      </c>
      <c r="I15" s="86">
        <v>0</v>
      </c>
      <c r="J15" s="87">
        <v>0</v>
      </c>
      <c r="K15" s="87">
        <v>0</v>
      </c>
      <c r="L15" s="87">
        <v>0</v>
      </c>
      <c r="M15" s="87">
        <v>43842</v>
      </c>
      <c r="N15" s="87">
        <v>0</v>
      </c>
      <c r="O15" s="86">
        <v>3069</v>
      </c>
      <c r="P15" s="88">
        <v>0</v>
      </c>
      <c r="Q15" s="89">
        <v>0</v>
      </c>
      <c r="R15" s="89">
        <v>0</v>
      </c>
      <c r="S15" s="89">
        <v>0</v>
      </c>
      <c r="T15" s="89">
        <v>0</v>
      </c>
      <c r="U15" s="89">
        <v>0</v>
      </c>
      <c r="V15" s="89">
        <v>0</v>
      </c>
      <c r="W15" s="89">
        <v>0</v>
      </c>
      <c r="X15" s="90">
        <f t="shared" si="3"/>
        <v>0</v>
      </c>
      <c r="Y15" s="91">
        <f t="shared" si="4"/>
        <v>46911</v>
      </c>
      <c r="Z15" s="92" t="s">
        <v>90</v>
      </c>
      <c r="AA15" s="82" t="s">
        <v>13</v>
      </c>
      <c r="AB15" s="93" t="s">
        <v>90</v>
      </c>
      <c r="AC15" s="94">
        <v>0</v>
      </c>
      <c r="AD15" s="95">
        <v>0</v>
      </c>
      <c r="AE15" s="95">
        <v>0</v>
      </c>
      <c r="AF15" s="95">
        <v>43842</v>
      </c>
      <c r="AG15" s="95">
        <v>0</v>
      </c>
      <c r="AH15" s="96">
        <v>0</v>
      </c>
      <c r="AI15" s="97">
        <v>0</v>
      </c>
      <c r="AJ15" s="97">
        <v>0</v>
      </c>
      <c r="AK15" s="97">
        <v>0</v>
      </c>
      <c r="AL15" s="97">
        <v>0</v>
      </c>
      <c r="AM15" s="97">
        <v>0</v>
      </c>
      <c r="AN15" s="97">
        <v>0</v>
      </c>
      <c r="AO15" s="97">
        <v>0</v>
      </c>
      <c r="AP15" s="98">
        <f t="shared" si="5"/>
        <v>0</v>
      </c>
      <c r="AQ15" s="99">
        <f t="shared" si="6"/>
        <v>43842</v>
      </c>
      <c r="AR15" s="100" t="s">
        <v>13</v>
      </c>
      <c r="AS15" s="111">
        <v>3069</v>
      </c>
      <c r="AT15" s="101">
        <f t="shared" si="7"/>
        <v>3069</v>
      </c>
      <c r="AU15" s="102">
        <f t="shared" si="8"/>
        <v>46911</v>
      </c>
      <c r="AV15" s="103" t="s">
        <v>90</v>
      </c>
      <c r="AW15" s="104" t="s">
        <v>90</v>
      </c>
      <c r="AX15" s="82" t="s">
        <v>90</v>
      </c>
      <c r="AY15" s="84" t="s">
        <v>13</v>
      </c>
      <c r="AZ15" s="105"/>
      <c r="BA15" s="106"/>
      <c r="BB15" s="107"/>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t="s">
        <v>95</v>
      </c>
      <c r="DE15" t="s">
        <v>96</v>
      </c>
      <c r="DF15" t="s">
        <v>100</v>
      </c>
      <c r="DG15" s="109">
        <f t="shared" si="9"/>
        <v>3069</v>
      </c>
      <c r="DH15" s="109">
        <f t="shared" si="10"/>
        <v>3069</v>
      </c>
      <c r="DI15" s="109">
        <f t="shared" si="11"/>
        <v>3069</v>
      </c>
      <c r="DJ15" s="110">
        <f t="shared" si="12"/>
        <v>7.0001368550704809E-2</v>
      </c>
    </row>
    <row r="16" spans="1:114" customFormat="1" ht="140.25" x14ac:dyDescent="0.25">
      <c r="A16" s="80">
        <v>8</v>
      </c>
      <c r="B16" s="81" t="s">
        <v>116</v>
      </c>
      <c r="C16" s="112" t="s">
        <v>117</v>
      </c>
      <c r="D16" s="82" t="s">
        <v>118</v>
      </c>
      <c r="E16" s="82">
        <v>1</v>
      </c>
      <c r="F16" s="83">
        <v>42766</v>
      </c>
      <c r="G16" s="84" t="s">
        <v>87</v>
      </c>
      <c r="H16" s="85" t="s">
        <v>88</v>
      </c>
      <c r="I16" s="86">
        <v>0</v>
      </c>
      <c r="J16" s="87">
        <v>0</v>
      </c>
      <c r="K16" s="87">
        <v>6841260</v>
      </c>
      <c r="L16" s="87">
        <v>115978</v>
      </c>
      <c r="M16" s="87">
        <v>0</v>
      </c>
      <c r="N16" s="87">
        <v>0</v>
      </c>
      <c r="O16" s="86">
        <v>507132</v>
      </c>
      <c r="P16" s="88">
        <v>0</v>
      </c>
      <c r="Q16" s="89">
        <v>34</v>
      </c>
      <c r="R16" s="89">
        <v>265</v>
      </c>
      <c r="S16" s="89">
        <v>55</v>
      </c>
      <c r="T16" s="89">
        <v>49</v>
      </c>
      <c r="U16" s="89">
        <v>12</v>
      </c>
      <c r="V16" s="89">
        <v>0</v>
      </c>
      <c r="W16" s="89">
        <v>0</v>
      </c>
      <c r="X16" s="90">
        <f t="shared" si="3"/>
        <v>415</v>
      </c>
      <c r="Y16" s="91">
        <f t="shared" si="4"/>
        <v>7464370</v>
      </c>
      <c r="Z16" s="92" t="s">
        <v>90</v>
      </c>
      <c r="AA16" s="82" t="s">
        <v>13</v>
      </c>
      <c r="AB16" s="93" t="s">
        <v>89</v>
      </c>
      <c r="AC16" s="94">
        <v>0</v>
      </c>
      <c r="AD16" s="95">
        <v>6841260</v>
      </c>
      <c r="AE16" s="95">
        <v>115978</v>
      </c>
      <c r="AF16" s="95">
        <v>0</v>
      </c>
      <c r="AG16" s="95">
        <v>0</v>
      </c>
      <c r="AH16" s="96">
        <v>0</v>
      </c>
      <c r="AI16" s="97">
        <v>34</v>
      </c>
      <c r="AJ16" s="97">
        <v>265</v>
      </c>
      <c r="AK16" s="97">
        <v>55</v>
      </c>
      <c r="AL16" s="97">
        <v>49</v>
      </c>
      <c r="AM16" s="97">
        <v>12</v>
      </c>
      <c r="AN16" s="97">
        <v>0</v>
      </c>
      <c r="AO16" s="97">
        <v>0</v>
      </c>
      <c r="AP16" s="98">
        <f t="shared" si="5"/>
        <v>415</v>
      </c>
      <c r="AQ16" s="99">
        <f t="shared" si="6"/>
        <v>6957238</v>
      </c>
      <c r="AR16" s="100" t="s">
        <v>13</v>
      </c>
      <c r="AS16" s="111"/>
      <c r="AT16" s="101">
        <f t="shared" si="7"/>
        <v>507132</v>
      </c>
      <c r="AU16" s="102">
        <f t="shared" si="8"/>
        <v>7464370</v>
      </c>
      <c r="AV16" s="103" t="s">
        <v>90</v>
      </c>
      <c r="AW16" s="104" t="s">
        <v>173</v>
      </c>
      <c r="AX16" s="82" t="s">
        <v>90</v>
      </c>
      <c r="AY16" s="84" t="s">
        <v>172</v>
      </c>
      <c r="AZ16" s="105" t="s">
        <v>176</v>
      </c>
      <c r="BA16" s="106" t="s">
        <v>180</v>
      </c>
      <c r="BB16" s="169" t="s">
        <v>193</v>
      </c>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t="s">
        <v>95</v>
      </c>
      <c r="DE16" t="s">
        <v>96</v>
      </c>
      <c r="DF16" t="s">
        <v>100</v>
      </c>
      <c r="DG16" s="109">
        <f t="shared" si="9"/>
        <v>0</v>
      </c>
      <c r="DH16" s="109">
        <f t="shared" si="10"/>
        <v>0</v>
      </c>
      <c r="DI16" s="109">
        <f t="shared" si="11"/>
        <v>507132</v>
      </c>
      <c r="DJ16" s="110">
        <f t="shared" si="12"/>
        <v>7.2892719783339305E-2</v>
      </c>
    </row>
    <row r="17" spans="1:114" customFormat="1" ht="76.5" x14ac:dyDescent="0.25">
      <c r="A17" s="80">
        <v>9</v>
      </c>
      <c r="B17" s="81" t="s">
        <v>113</v>
      </c>
      <c r="C17" s="81" t="s">
        <v>119</v>
      </c>
      <c r="D17" s="82" t="s">
        <v>120</v>
      </c>
      <c r="E17" s="82">
        <v>1</v>
      </c>
      <c r="F17" s="83">
        <v>42766</v>
      </c>
      <c r="G17" s="84" t="s">
        <v>87</v>
      </c>
      <c r="H17" s="85" t="s">
        <v>88</v>
      </c>
      <c r="I17" s="86">
        <v>0</v>
      </c>
      <c r="J17" s="87">
        <v>0</v>
      </c>
      <c r="K17" s="87">
        <v>485496</v>
      </c>
      <c r="L17" s="87">
        <v>0</v>
      </c>
      <c r="M17" s="87">
        <v>0</v>
      </c>
      <c r="N17" s="87">
        <v>0</v>
      </c>
      <c r="O17" s="86">
        <v>35235</v>
      </c>
      <c r="P17" s="88">
        <v>0</v>
      </c>
      <c r="Q17" s="89">
        <v>3</v>
      </c>
      <c r="R17" s="89">
        <v>30</v>
      </c>
      <c r="S17" s="89">
        <v>0</v>
      </c>
      <c r="T17" s="89">
        <v>0</v>
      </c>
      <c r="U17" s="89">
        <v>0</v>
      </c>
      <c r="V17" s="89">
        <v>0</v>
      </c>
      <c r="W17" s="89">
        <v>0</v>
      </c>
      <c r="X17" s="90">
        <f t="shared" si="3"/>
        <v>33</v>
      </c>
      <c r="Y17" s="91">
        <f t="shared" si="4"/>
        <v>520731</v>
      </c>
      <c r="Z17" s="92" t="s">
        <v>90</v>
      </c>
      <c r="AA17" s="82" t="s">
        <v>13</v>
      </c>
      <c r="AB17" s="93" t="s">
        <v>89</v>
      </c>
      <c r="AC17" s="94">
        <v>0</v>
      </c>
      <c r="AD17" s="95">
        <v>485496</v>
      </c>
      <c r="AE17" s="95">
        <v>0</v>
      </c>
      <c r="AF17" s="95">
        <v>0</v>
      </c>
      <c r="AG17" s="95">
        <v>0</v>
      </c>
      <c r="AH17" s="96">
        <v>0</v>
      </c>
      <c r="AI17" s="97">
        <v>3</v>
      </c>
      <c r="AJ17" s="97">
        <v>30</v>
      </c>
      <c r="AK17" s="97">
        <v>0</v>
      </c>
      <c r="AL17" s="97">
        <v>0</v>
      </c>
      <c r="AM17" s="97">
        <v>0</v>
      </c>
      <c r="AN17" s="97">
        <v>0</v>
      </c>
      <c r="AO17" s="97">
        <v>0</v>
      </c>
      <c r="AP17" s="98">
        <f t="shared" si="5"/>
        <v>33</v>
      </c>
      <c r="AQ17" s="99">
        <f t="shared" si="6"/>
        <v>485496</v>
      </c>
      <c r="AR17" s="100" t="s">
        <v>13</v>
      </c>
      <c r="AS17" s="111"/>
      <c r="AT17" s="101">
        <f t="shared" si="7"/>
        <v>35235</v>
      </c>
      <c r="AU17" s="102">
        <f t="shared" si="8"/>
        <v>520731</v>
      </c>
      <c r="AV17" s="103" t="s">
        <v>90</v>
      </c>
      <c r="AW17" s="104" t="s">
        <v>173</v>
      </c>
      <c r="AX17" s="82" t="s">
        <v>90</v>
      </c>
      <c r="AY17" s="84" t="s">
        <v>13</v>
      </c>
      <c r="AZ17" s="105"/>
      <c r="BA17" s="106"/>
      <c r="BB17" s="169" t="s">
        <v>193</v>
      </c>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t="s">
        <v>95</v>
      </c>
      <c r="DE17" t="s">
        <v>96</v>
      </c>
      <c r="DF17" t="s">
        <v>100</v>
      </c>
      <c r="DG17" s="109">
        <f t="shared" si="9"/>
        <v>0</v>
      </c>
      <c r="DH17" s="109">
        <f t="shared" si="10"/>
        <v>0</v>
      </c>
      <c r="DI17" s="109">
        <f t="shared" si="11"/>
        <v>35235</v>
      </c>
      <c r="DJ17" s="110">
        <f t="shared" si="12"/>
        <v>7.2575263235948387E-2</v>
      </c>
    </row>
    <row r="18" spans="1:114" customFormat="1" x14ac:dyDescent="0.25">
      <c r="A18" s="80">
        <v>10</v>
      </c>
      <c r="B18" s="81" t="s">
        <v>97</v>
      </c>
      <c r="C18" s="81" t="s">
        <v>121</v>
      </c>
      <c r="D18" s="82" t="s">
        <v>122</v>
      </c>
      <c r="E18" s="82">
        <v>1</v>
      </c>
      <c r="F18" s="83">
        <v>43039</v>
      </c>
      <c r="G18" s="84" t="s">
        <v>87</v>
      </c>
      <c r="H18" s="85" t="s">
        <v>88</v>
      </c>
      <c r="I18" s="86">
        <v>0</v>
      </c>
      <c r="J18" s="87">
        <v>0</v>
      </c>
      <c r="K18" s="87">
        <v>0</v>
      </c>
      <c r="L18" s="87">
        <v>0</v>
      </c>
      <c r="M18" s="87">
        <v>33000</v>
      </c>
      <c r="N18" s="87">
        <v>0</v>
      </c>
      <c r="O18" s="86">
        <v>660</v>
      </c>
      <c r="P18" s="88">
        <v>0</v>
      </c>
      <c r="Q18" s="89">
        <v>0</v>
      </c>
      <c r="R18" s="89">
        <v>0</v>
      </c>
      <c r="S18" s="89">
        <v>0</v>
      </c>
      <c r="T18" s="89">
        <v>0</v>
      </c>
      <c r="U18" s="89">
        <v>0</v>
      </c>
      <c r="V18" s="89">
        <v>0</v>
      </c>
      <c r="W18" s="89">
        <v>0</v>
      </c>
      <c r="X18" s="90">
        <f t="shared" si="3"/>
        <v>0</v>
      </c>
      <c r="Y18" s="91">
        <f t="shared" si="4"/>
        <v>33660</v>
      </c>
      <c r="Z18" s="92" t="s">
        <v>90</v>
      </c>
      <c r="AA18" s="82" t="s">
        <v>13</v>
      </c>
      <c r="AB18" s="93" t="s">
        <v>90</v>
      </c>
      <c r="AC18" s="94">
        <v>0</v>
      </c>
      <c r="AD18" s="95">
        <v>0</v>
      </c>
      <c r="AE18" s="95">
        <v>0</v>
      </c>
      <c r="AF18" s="95">
        <v>33000</v>
      </c>
      <c r="AG18" s="95">
        <v>0</v>
      </c>
      <c r="AH18" s="96">
        <v>0</v>
      </c>
      <c r="AI18" s="97">
        <v>0</v>
      </c>
      <c r="AJ18" s="97">
        <v>0</v>
      </c>
      <c r="AK18" s="97">
        <v>0</v>
      </c>
      <c r="AL18" s="97">
        <v>0</v>
      </c>
      <c r="AM18" s="97">
        <v>0</v>
      </c>
      <c r="AN18" s="97">
        <v>0</v>
      </c>
      <c r="AO18" s="97">
        <v>0</v>
      </c>
      <c r="AP18" s="98">
        <f t="shared" si="5"/>
        <v>0</v>
      </c>
      <c r="AQ18" s="99">
        <f t="shared" si="6"/>
        <v>33000</v>
      </c>
      <c r="AR18" s="100" t="s">
        <v>13</v>
      </c>
      <c r="AS18" s="111">
        <v>660</v>
      </c>
      <c r="AT18" s="101">
        <f t="shared" si="7"/>
        <v>660</v>
      </c>
      <c r="AU18" s="102">
        <f t="shared" si="8"/>
        <v>33660</v>
      </c>
      <c r="AV18" s="103" t="s">
        <v>90</v>
      </c>
      <c r="AW18" s="104" t="s">
        <v>90</v>
      </c>
      <c r="AX18" s="82" t="s">
        <v>90</v>
      </c>
      <c r="AY18" s="84" t="s">
        <v>13</v>
      </c>
      <c r="AZ18" s="105"/>
      <c r="BA18" s="106"/>
      <c r="BB18" s="107"/>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t="s">
        <v>95</v>
      </c>
      <c r="DE18" t="s">
        <v>96</v>
      </c>
      <c r="DF18" t="s">
        <v>100</v>
      </c>
      <c r="DG18" s="109">
        <f t="shared" si="9"/>
        <v>660</v>
      </c>
      <c r="DH18" s="109">
        <f t="shared" si="10"/>
        <v>660</v>
      </c>
      <c r="DI18" s="109">
        <f t="shared" si="11"/>
        <v>660</v>
      </c>
      <c r="DJ18" s="110">
        <f t="shared" si="12"/>
        <v>0.02</v>
      </c>
    </row>
    <row r="19" spans="1:114" customFormat="1" x14ac:dyDescent="0.25">
      <c r="A19" s="80">
        <v>11</v>
      </c>
      <c r="B19" s="81" t="s">
        <v>97</v>
      </c>
      <c r="C19" s="81" t="s">
        <v>123</v>
      </c>
      <c r="D19" s="82" t="s">
        <v>124</v>
      </c>
      <c r="E19" s="82">
        <v>1</v>
      </c>
      <c r="F19" s="83">
        <v>42794</v>
      </c>
      <c r="G19" s="84" t="s">
        <v>87</v>
      </c>
      <c r="H19" s="85" t="s">
        <v>92</v>
      </c>
      <c r="I19" s="86">
        <v>0</v>
      </c>
      <c r="J19" s="87">
        <v>0</v>
      </c>
      <c r="K19" s="87">
        <v>0</v>
      </c>
      <c r="L19" s="87">
        <v>100000</v>
      </c>
      <c r="M19" s="87">
        <v>0</v>
      </c>
      <c r="N19" s="87">
        <v>0</v>
      </c>
      <c r="O19" s="86">
        <v>2000</v>
      </c>
      <c r="P19" s="88">
        <v>0</v>
      </c>
      <c r="Q19" s="89">
        <v>0</v>
      </c>
      <c r="R19" s="89">
        <v>0</v>
      </c>
      <c r="S19" s="89">
        <v>0</v>
      </c>
      <c r="T19" s="89">
        <v>0</v>
      </c>
      <c r="U19" s="89">
        <v>0</v>
      </c>
      <c r="V19" s="89">
        <v>0</v>
      </c>
      <c r="W19" s="89">
        <v>0</v>
      </c>
      <c r="X19" s="90">
        <f t="shared" si="3"/>
        <v>0</v>
      </c>
      <c r="Y19" s="91">
        <f t="shared" si="4"/>
        <v>102000</v>
      </c>
      <c r="Z19" s="92" t="s">
        <v>90</v>
      </c>
      <c r="AA19" s="82" t="s">
        <v>13</v>
      </c>
      <c r="AB19" s="93" t="s">
        <v>90</v>
      </c>
      <c r="AC19" s="94">
        <v>0</v>
      </c>
      <c r="AD19" s="95">
        <v>0</v>
      </c>
      <c r="AE19" s="95">
        <v>100000</v>
      </c>
      <c r="AF19" s="95">
        <v>0</v>
      </c>
      <c r="AG19" s="95">
        <v>0</v>
      </c>
      <c r="AH19" s="96">
        <v>0</v>
      </c>
      <c r="AI19" s="97">
        <v>0</v>
      </c>
      <c r="AJ19" s="97">
        <v>0</v>
      </c>
      <c r="AK19" s="97">
        <v>0</v>
      </c>
      <c r="AL19" s="97">
        <v>0</v>
      </c>
      <c r="AM19" s="97">
        <v>0</v>
      </c>
      <c r="AN19" s="97">
        <v>0</v>
      </c>
      <c r="AO19" s="97">
        <v>0</v>
      </c>
      <c r="AP19" s="98">
        <f t="shared" si="5"/>
        <v>0</v>
      </c>
      <c r="AQ19" s="99">
        <f t="shared" si="6"/>
        <v>100000</v>
      </c>
      <c r="AR19" s="100" t="s">
        <v>13</v>
      </c>
      <c r="AS19" s="111">
        <v>2000</v>
      </c>
      <c r="AT19" s="101">
        <f t="shared" si="7"/>
        <v>2000</v>
      </c>
      <c r="AU19" s="102">
        <f t="shared" si="8"/>
        <v>102000</v>
      </c>
      <c r="AV19" s="103" t="s">
        <v>90</v>
      </c>
      <c r="AW19" s="104" t="s">
        <v>90</v>
      </c>
      <c r="AX19" s="82" t="s">
        <v>90</v>
      </c>
      <c r="AY19" s="84" t="s">
        <v>13</v>
      </c>
      <c r="AZ19" s="105"/>
      <c r="BA19" s="106"/>
      <c r="BB19" s="107"/>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t="s">
        <v>95</v>
      </c>
      <c r="DE19" t="s">
        <v>96</v>
      </c>
      <c r="DF19" t="s">
        <v>100</v>
      </c>
      <c r="DG19" s="109">
        <f t="shared" si="9"/>
        <v>2000</v>
      </c>
      <c r="DH19" s="109">
        <f t="shared" si="10"/>
        <v>2000</v>
      </c>
      <c r="DI19" s="109">
        <f t="shared" si="11"/>
        <v>2000</v>
      </c>
      <c r="DJ19" s="110">
        <f t="shared" si="12"/>
        <v>0.02</v>
      </c>
    </row>
    <row r="20" spans="1:114" customFormat="1" x14ac:dyDescent="0.25">
      <c r="A20" s="80">
        <v>12</v>
      </c>
      <c r="B20" s="81" t="s">
        <v>97</v>
      </c>
      <c r="C20" s="81" t="s">
        <v>125</v>
      </c>
      <c r="D20" s="82" t="s">
        <v>126</v>
      </c>
      <c r="E20" s="82">
        <v>1</v>
      </c>
      <c r="F20" s="83">
        <v>42978</v>
      </c>
      <c r="G20" s="84" t="s">
        <v>87</v>
      </c>
      <c r="H20" s="85" t="s">
        <v>91</v>
      </c>
      <c r="I20" s="86">
        <v>0</v>
      </c>
      <c r="J20" s="87">
        <v>195700</v>
      </c>
      <c r="K20" s="87">
        <v>0</v>
      </c>
      <c r="L20" s="87">
        <v>0</v>
      </c>
      <c r="M20" s="87">
        <v>0</v>
      </c>
      <c r="N20" s="87">
        <v>0</v>
      </c>
      <c r="O20" s="86">
        <v>13700</v>
      </c>
      <c r="P20" s="88">
        <v>0</v>
      </c>
      <c r="Q20" s="89">
        <v>0</v>
      </c>
      <c r="R20" s="89">
        <v>0</v>
      </c>
      <c r="S20" s="89">
        <v>0</v>
      </c>
      <c r="T20" s="89">
        <v>0</v>
      </c>
      <c r="U20" s="89">
        <v>0</v>
      </c>
      <c r="V20" s="89">
        <v>0</v>
      </c>
      <c r="W20" s="89">
        <v>0</v>
      </c>
      <c r="X20" s="90">
        <f t="shared" si="3"/>
        <v>0</v>
      </c>
      <c r="Y20" s="91">
        <f t="shared" si="4"/>
        <v>209400</v>
      </c>
      <c r="Z20" s="92" t="s">
        <v>90</v>
      </c>
      <c r="AA20" s="82" t="s">
        <v>13</v>
      </c>
      <c r="AB20" s="93" t="s">
        <v>90</v>
      </c>
      <c r="AC20" s="94">
        <v>195700</v>
      </c>
      <c r="AD20" s="95">
        <v>0</v>
      </c>
      <c r="AE20" s="95">
        <v>0</v>
      </c>
      <c r="AF20" s="95">
        <v>0</v>
      </c>
      <c r="AG20" s="95">
        <v>0</v>
      </c>
      <c r="AH20" s="96">
        <v>0</v>
      </c>
      <c r="AI20" s="97">
        <v>0</v>
      </c>
      <c r="AJ20" s="97">
        <v>0</v>
      </c>
      <c r="AK20" s="97">
        <v>0</v>
      </c>
      <c r="AL20" s="97">
        <v>0</v>
      </c>
      <c r="AM20" s="97">
        <v>0</v>
      </c>
      <c r="AN20" s="97">
        <v>0</v>
      </c>
      <c r="AO20" s="97">
        <v>0</v>
      </c>
      <c r="AP20" s="98">
        <f t="shared" si="5"/>
        <v>0</v>
      </c>
      <c r="AQ20" s="99">
        <f t="shared" si="6"/>
        <v>195700</v>
      </c>
      <c r="AR20" s="100" t="s">
        <v>13</v>
      </c>
      <c r="AS20" s="111">
        <v>13700</v>
      </c>
      <c r="AT20" s="101">
        <f t="shared" si="7"/>
        <v>13700</v>
      </c>
      <c r="AU20" s="102">
        <f t="shared" si="8"/>
        <v>209400</v>
      </c>
      <c r="AV20" s="103" t="s">
        <v>13</v>
      </c>
      <c r="AW20" s="104" t="s">
        <v>19</v>
      </c>
      <c r="AX20" s="82" t="s">
        <v>90</v>
      </c>
      <c r="AY20" s="84" t="s">
        <v>13</v>
      </c>
      <c r="AZ20" s="105"/>
      <c r="BA20" s="106"/>
      <c r="BB20" s="107"/>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t="s">
        <v>95</v>
      </c>
      <c r="DE20" t="s">
        <v>96</v>
      </c>
      <c r="DF20" t="s">
        <v>100</v>
      </c>
      <c r="DG20" s="109">
        <f t="shared" si="9"/>
        <v>13699</v>
      </c>
      <c r="DH20" s="109">
        <f t="shared" si="10"/>
        <v>13700</v>
      </c>
      <c r="DI20" s="109">
        <f t="shared" si="11"/>
        <v>13700</v>
      </c>
      <c r="DJ20" s="110">
        <f t="shared" si="12"/>
        <v>7.0005109862033732E-2</v>
      </c>
    </row>
    <row r="21" spans="1:114" customFormat="1" x14ac:dyDescent="0.25">
      <c r="A21" s="80">
        <v>13</v>
      </c>
      <c r="B21" s="81" t="s">
        <v>113</v>
      </c>
      <c r="C21" s="81" t="s">
        <v>127</v>
      </c>
      <c r="D21" s="82" t="s">
        <v>128</v>
      </c>
      <c r="E21" s="82">
        <v>1</v>
      </c>
      <c r="F21" s="83">
        <v>42766</v>
      </c>
      <c r="G21" s="84" t="s">
        <v>87</v>
      </c>
      <c r="H21" s="85" t="s">
        <v>91</v>
      </c>
      <c r="I21" s="86">
        <v>0</v>
      </c>
      <c r="J21" s="87">
        <v>143898</v>
      </c>
      <c r="K21" s="87">
        <v>0</v>
      </c>
      <c r="L21" s="87">
        <v>0</v>
      </c>
      <c r="M21" s="87">
        <v>30794</v>
      </c>
      <c r="N21" s="87">
        <v>0</v>
      </c>
      <c r="O21" s="86">
        <v>12139</v>
      </c>
      <c r="P21" s="88">
        <v>0</v>
      </c>
      <c r="Q21" s="89">
        <v>0</v>
      </c>
      <c r="R21" s="89">
        <v>0</v>
      </c>
      <c r="S21" s="89">
        <v>0</v>
      </c>
      <c r="T21" s="89">
        <v>0</v>
      </c>
      <c r="U21" s="89">
        <v>0</v>
      </c>
      <c r="V21" s="89">
        <v>0</v>
      </c>
      <c r="W21" s="89">
        <v>0</v>
      </c>
      <c r="X21" s="90">
        <f t="shared" si="3"/>
        <v>0</v>
      </c>
      <c r="Y21" s="91">
        <f t="shared" si="4"/>
        <v>186831</v>
      </c>
      <c r="Z21" s="92" t="s">
        <v>90</v>
      </c>
      <c r="AA21" s="82" t="s">
        <v>13</v>
      </c>
      <c r="AB21" s="93" t="s">
        <v>90</v>
      </c>
      <c r="AC21" s="94">
        <v>143898</v>
      </c>
      <c r="AD21" s="95">
        <v>0</v>
      </c>
      <c r="AE21" s="95">
        <v>0</v>
      </c>
      <c r="AF21" s="95">
        <v>30794</v>
      </c>
      <c r="AG21" s="95">
        <v>0</v>
      </c>
      <c r="AH21" s="96">
        <v>0</v>
      </c>
      <c r="AI21" s="97">
        <v>0</v>
      </c>
      <c r="AJ21" s="97">
        <v>0</v>
      </c>
      <c r="AK21" s="97">
        <v>0</v>
      </c>
      <c r="AL21" s="97">
        <v>0</v>
      </c>
      <c r="AM21" s="97">
        <v>0</v>
      </c>
      <c r="AN21" s="97">
        <v>0</v>
      </c>
      <c r="AO21" s="97">
        <v>0</v>
      </c>
      <c r="AP21" s="98">
        <f t="shared" si="5"/>
        <v>0</v>
      </c>
      <c r="AQ21" s="99">
        <f t="shared" si="6"/>
        <v>174692</v>
      </c>
      <c r="AR21" s="100" t="s">
        <v>13</v>
      </c>
      <c r="AS21" s="111">
        <v>12139</v>
      </c>
      <c r="AT21" s="101">
        <f t="shared" si="7"/>
        <v>12139</v>
      </c>
      <c r="AU21" s="102">
        <f t="shared" si="8"/>
        <v>186831</v>
      </c>
      <c r="AV21" s="103" t="s">
        <v>13</v>
      </c>
      <c r="AW21" s="104" t="s">
        <v>19</v>
      </c>
      <c r="AX21" s="82" t="s">
        <v>90</v>
      </c>
      <c r="AY21" s="84" t="s">
        <v>13</v>
      </c>
      <c r="AZ21" s="105"/>
      <c r="BA21" s="106"/>
      <c r="BB21" s="107"/>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t="s">
        <v>95</v>
      </c>
      <c r="DE21" t="s">
        <v>96</v>
      </c>
      <c r="DF21" t="s">
        <v>100</v>
      </c>
      <c r="DG21" s="109">
        <f t="shared" si="9"/>
        <v>12139</v>
      </c>
      <c r="DH21" s="109">
        <f t="shared" si="10"/>
        <v>12139</v>
      </c>
      <c r="DI21" s="109">
        <f t="shared" si="11"/>
        <v>12139</v>
      </c>
      <c r="DJ21" s="110">
        <f t="shared" si="12"/>
        <v>6.9488013188926792E-2</v>
      </c>
    </row>
    <row r="22" spans="1:114" customFormat="1" x14ac:dyDescent="0.25">
      <c r="A22" s="80">
        <v>14</v>
      </c>
      <c r="B22" s="81" t="s">
        <v>97</v>
      </c>
      <c r="C22" s="81" t="s">
        <v>129</v>
      </c>
      <c r="D22" s="82" t="s">
        <v>130</v>
      </c>
      <c r="E22" s="82">
        <v>1</v>
      </c>
      <c r="F22" s="83">
        <v>43039</v>
      </c>
      <c r="G22" s="84" t="s">
        <v>87</v>
      </c>
      <c r="H22" s="85" t="s">
        <v>91</v>
      </c>
      <c r="I22" s="86">
        <v>0</v>
      </c>
      <c r="J22" s="87">
        <v>83200</v>
      </c>
      <c r="K22" s="87">
        <v>0</v>
      </c>
      <c r="L22" s="87">
        <v>16800</v>
      </c>
      <c r="M22" s="87">
        <v>0</v>
      </c>
      <c r="N22" s="87">
        <v>0</v>
      </c>
      <c r="O22" s="86">
        <v>7001</v>
      </c>
      <c r="P22" s="88">
        <v>0</v>
      </c>
      <c r="Q22" s="89">
        <v>0</v>
      </c>
      <c r="R22" s="89">
        <v>0</v>
      </c>
      <c r="S22" s="89">
        <v>0</v>
      </c>
      <c r="T22" s="89">
        <v>0</v>
      </c>
      <c r="U22" s="89">
        <v>0</v>
      </c>
      <c r="V22" s="89">
        <v>0</v>
      </c>
      <c r="W22" s="89">
        <v>0</v>
      </c>
      <c r="X22" s="90">
        <f t="shared" si="3"/>
        <v>0</v>
      </c>
      <c r="Y22" s="91">
        <f t="shared" si="4"/>
        <v>107001</v>
      </c>
      <c r="Z22" s="92" t="s">
        <v>90</v>
      </c>
      <c r="AA22" s="82" t="s">
        <v>13</v>
      </c>
      <c r="AB22" s="93" t="s">
        <v>90</v>
      </c>
      <c r="AC22" s="94">
        <v>83200</v>
      </c>
      <c r="AD22" s="95">
        <v>0</v>
      </c>
      <c r="AE22" s="95">
        <v>16800</v>
      </c>
      <c r="AF22" s="95">
        <v>0</v>
      </c>
      <c r="AG22" s="95">
        <v>0</v>
      </c>
      <c r="AH22" s="96">
        <v>0</v>
      </c>
      <c r="AI22" s="97">
        <v>0</v>
      </c>
      <c r="AJ22" s="97">
        <v>0</v>
      </c>
      <c r="AK22" s="97">
        <v>0</v>
      </c>
      <c r="AL22" s="97">
        <v>0</v>
      </c>
      <c r="AM22" s="97">
        <v>0</v>
      </c>
      <c r="AN22" s="97">
        <v>0</v>
      </c>
      <c r="AO22" s="97">
        <v>0</v>
      </c>
      <c r="AP22" s="98">
        <f t="shared" si="5"/>
        <v>0</v>
      </c>
      <c r="AQ22" s="99">
        <f t="shared" si="6"/>
        <v>100000</v>
      </c>
      <c r="AR22" s="100" t="s">
        <v>13</v>
      </c>
      <c r="AS22" s="111">
        <v>7001</v>
      </c>
      <c r="AT22" s="101">
        <f t="shared" si="7"/>
        <v>7001</v>
      </c>
      <c r="AU22" s="102">
        <f t="shared" si="8"/>
        <v>107001</v>
      </c>
      <c r="AV22" s="103" t="s">
        <v>13</v>
      </c>
      <c r="AW22" s="104" t="s">
        <v>19</v>
      </c>
      <c r="AX22" s="82" t="s">
        <v>90</v>
      </c>
      <c r="AY22" s="84" t="s">
        <v>13</v>
      </c>
      <c r="AZ22" s="105"/>
      <c r="BA22" s="106"/>
      <c r="BB22" s="107"/>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t="s">
        <v>95</v>
      </c>
      <c r="DE22" t="s">
        <v>96</v>
      </c>
      <c r="DF22" t="s">
        <v>100</v>
      </c>
      <c r="DG22" s="109">
        <f t="shared" si="9"/>
        <v>7000</v>
      </c>
      <c r="DH22" s="109">
        <f t="shared" si="10"/>
        <v>7001</v>
      </c>
      <c r="DI22" s="109">
        <f t="shared" si="11"/>
        <v>7001</v>
      </c>
      <c r="DJ22" s="110">
        <f t="shared" si="12"/>
        <v>7.0010000000000003E-2</v>
      </c>
    </row>
    <row r="23" spans="1:114" customFormat="1" ht="114.75" x14ac:dyDescent="0.25">
      <c r="A23" s="80">
        <v>15</v>
      </c>
      <c r="B23" s="81" t="s">
        <v>101</v>
      </c>
      <c r="C23" s="113" t="s">
        <v>131</v>
      </c>
      <c r="D23" s="82" t="s">
        <v>132</v>
      </c>
      <c r="E23" s="82">
        <v>1</v>
      </c>
      <c r="F23" s="83">
        <v>42947</v>
      </c>
      <c r="G23" s="84" t="s">
        <v>87</v>
      </c>
      <c r="H23" s="85" t="s">
        <v>88</v>
      </c>
      <c r="I23" s="86">
        <v>0</v>
      </c>
      <c r="J23" s="87">
        <v>0</v>
      </c>
      <c r="K23" s="87">
        <v>169848</v>
      </c>
      <c r="L23" s="87">
        <v>77200</v>
      </c>
      <c r="M23" s="87">
        <v>0</v>
      </c>
      <c r="N23" s="87">
        <v>0</v>
      </c>
      <c r="O23" s="86">
        <f>12283+5406</f>
        <v>17689</v>
      </c>
      <c r="P23" s="88">
        <v>7</v>
      </c>
      <c r="Q23" s="89">
        <v>0</v>
      </c>
      <c r="R23" s="89">
        <v>7</v>
      </c>
      <c r="S23" s="89">
        <v>0</v>
      </c>
      <c r="T23" s="89">
        <v>0</v>
      </c>
      <c r="U23" s="89">
        <v>0</v>
      </c>
      <c r="V23" s="89">
        <v>0</v>
      </c>
      <c r="W23" s="89">
        <v>0</v>
      </c>
      <c r="X23" s="90">
        <f t="shared" si="3"/>
        <v>14</v>
      </c>
      <c r="Y23" s="91">
        <f t="shared" si="4"/>
        <v>264737</v>
      </c>
      <c r="Z23" s="92" t="s">
        <v>90</v>
      </c>
      <c r="AA23" s="82" t="s">
        <v>13</v>
      </c>
      <c r="AB23" s="93" t="s">
        <v>90</v>
      </c>
      <c r="AC23" s="94">
        <v>0</v>
      </c>
      <c r="AD23" s="95">
        <v>169848</v>
      </c>
      <c r="AE23" s="95">
        <v>77200</v>
      </c>
      <c r="AF23" s="95">
        <v>0</v>
      </c>
      <c r="AG23" s="95">
        <v>0</v>
      </c>
      <c r="AH23" s="96">
        <v>7</v>
      </c>
      <c r="AI23" s="97">
        <v>0</v>
      </c>
      <c r="AJ23" s="97">
        <v>7</v>
      </c>
      <c r="AK23" s="97">
        <v>0</v>
      </c>
      <c r="AL23" s="97">
        <v>0</v>
      </c>
      <c r="AM23" s="97">
        <v>0</v>
      </c>
      <c r="AN23" s="97">
        <v>0</v>
      </c>
      <c r="AO23" s="97">
        <v>0</v>
      </c>
      <c r="AP23" s="98">
        <f t="shared" si="5"/>
        <v>14</v>
      </c>
      <c r="AQ23" s="99">
        <f t="shared" si="6"/>
        <v>247048</v>
      </c>
      <c r="AR23" s="100" t="s">
        <v>13</v>
      </c>
      <c r="AS23" s="111"/>
      <c r="AT23" s="101">
        <f t="shared" si="7"/>
        <v>17689</v>
      </c>
      <c r="AU23" s="102">
        <f t="shared" si="8"/>
        <v>264737</v>
      </c>
      <c r="AV23" s="103" t="s">
        <v>90</v>
      </c>
      <c r="AW23" s="104" t="s">
        <v>174</v>
      </c>
      <c r="AX23" s="82" t="s">
        <v>90</v>
      </c>
      <c r="AY23" s="84" t="s">
        <v>172</v>
      </c>
      <c r="AZ23" s="105" t="s">
        <v>177</v>
      </c>
      <c r="BA23" s="106" t="s">
        <v>181</v>
      </c>
      <c r="BB23" s="169" t="s">
        <v>193</v>
      </c>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t="s">
        <v>95</v>
      </c>
      <c r="DE23" t="s">
        <v>96</v>
      </c>
      <c r="DF23" t="s">
        <v>100</v>
      </c>
      <c r="DG23" s="109">
        <f t="shared" si="9"/>
        <v>0</v>
      </c>
      <c r="DH23" s="109">
        <f t="shared" si="10"/>
        <v>0</v>
      </c>
      <c r="DI23" s="109">
        <f t="shared" si="11"/>
        <v>17689</v>
      </c>
      <c r="DJ23" s="110">
        <f t="shared" si="12"/>
        <v>7.1601470159645089E-2</v>
      </c>
    </row>
    <row r="24" spans="1:114" customFormat="1" ht="114.75" x14ac:dyDescent="0.25">
      <c r="A24" s="80">
        <v>16</v>
      </c>
      <c r="B24" s="81" t="s">
        <v>101</v>
      </c>
      <c r="C24" s="81" t="s">
        <v>133</v>
      </c>
      <c r="D24" s="82" t="s">
        <v>134</v>
      </c>
      <c r="E24" s="82">
        <v>1</v>
      </c>
      <c r="F24" s="83">
        <v>42978</v>
      </c>
      <c r="G24" s="84" t="s">
        <v>87</v>
      </c>
      <c r="H24" s="85" t="s">
        <v>88</v>
      </c>
      <c r="I24" s="86">
        <v>0</v>
      </c>
      <c r="J24" s="87">
        <v>0</v>
      </c>
      <c r="K24" s="87">
        <v>82116</v>
      </c>
      <c r="L24" s="87">
        <v>0</v>
      </c>
      <c r="M24" s="87">
        <v>0</v>
      </c>
      <c r="N24" s="87">
        <v>0</v>
      </c>
      <c r="O24" s="86">
        <v>4726</v>
      </c>
      <c r="P24" s="88">
        <v>0</v>
      </c>
      <c r="Q24" s="89">
        <v>3</v>
      </c>
      <c r="R24" s="89">
        <v>3</v>
      </c>
      <c r="S24" s="89">
        <v>0</v>
      </c>
      <c r="T24" s="89">
        <v>0</v>
      </c>
      <c r="U24" s="89">
        <v>0</v>
      </c>
      <c r="V24" s="89">
        <v>0</v>
      </c>
      <c r="W24" s="89">
        <v>0</v>
      </c>
      <c r="X24" s="90">
        <f t="shared" si="3"/>
        <v>6</v>
      </c>
      <c r="Y24" s="91">
        <f t="shared" si="4"/>
        <v>86842</v>
      </c>
      <c r="Z24" s="92" t="s">
        <v>90</v>
      </c>
      <c r="AA24" s="82" t="s">
        <v>13</v>
      </c>
      <c r="AB24" s="93" t="s">
        <v>89</v>
      </c>
      <c r="AC24" s="94">
        <v>0</v>
      </c>
      <c r="AD24" s="95">
        <v>82116</v>
      </c>
      <c r="AE24" s="95">
        <v>0</v>
      </c>
      <c r="AF24" s="95">
        <v>0</v>
      </c>
      <c r="AG24" s="95">
        <v>0</v>
      </c>
      <c r="AH24" s="96">
        <v>0</v>
      </c>
      <c r="AI24" s="97">
        <v>3</v>
      </c>
      <c r="AJ24" s="97">
        <v>3</v>
      </c>
      <c r="AK24" s="97">
        <v>0</v>
      </c>
      <c r="AL24" s="97">
        <v>0</v>
      </c>
      <c r="AM24" s="97">
        <v>0</v>
      </c>
      <c r="AN24" s="97">
        <v>0</v>
      </c>
      <c r="AO24" s="97">
        <v>0</v>
      </c>
      <c r="AP24" s="98">
        <f t="shared" si="5"/>
        <v>6</v>
      </c>
      <c r="AQ24" s="99">
        <f t="shared" si="6"/>
        <v>82116</v>
      </c>
      <c r="AR24" s="100" t="s">
        <v>13</v>
      </c>
      <c r="AS24" s="111">
        <v>5748</v>
      </c>
      <c r="AT24" s="101">
        <f t="shared" si="7"/>
        <v>4726</v>
      </c>
      <c r="AU24" s="102">
        <f t="shared" si="8"/>
        <v>86842</v>
      </c>
      <c r="AV24" s="103" t="s">
        <v>90</v>
      </c>
      <c r="AW24" s="104" t="s">
        <v>173</v>
      </c>
      <c r="AX24" s="82" t="s">
        <v>90</v>
      </c>
      <c r="AY24" s="84" t="s">
        <v>13</v>
      </c>
      <c r="AZ24" s="105"/>
      <c r="BA24" s="106" t="s">
        <v>184</v>
      </c>
      <c r="BB24" s="107" t="s">
        <v>192</v>
      </c>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t="s">
        <v>95</v>
      </c>
      <c r="DE24" t="s">
        <v>96</v>
      </c>
      <c r="DF24" t="s">
        <v>100</v>
      </c>
      <c r="DG24" s="109">
        <f t="shared" si="9"/>
        <v>5748</v>
      </c>
      <c r="DH24" s="109">
        <f t="shared" si="10"/>
        <v>5748</v>
      </c>
      <c r="DI24" s="109">
        <f t="shared" si="11"/>
        <v>4726</v>
      </c>
      <c r="DJ24" s="110">
        <f t="shared" si="12"/>
        <v>5.7552730283988503E-2</v>
      </c>
    </row>
    <row r="25" spans="1:114" customFormat="1" ht="76.5" x14ac:dyDescent="0.25">
      <c r="A25" s="80">
        <v>17</v>
      </c>
      <c r="B25" s="81" t="s">
        <v>113</v>
      </c>
      <c r="C25" s="81" t="s">
        <v>135</v>
      </c>
      <c r="D25" s="82" t="s">
        <v>136</v>
      </c>
      <c r="E25" s="82">
        <v>1</v>
      </c>
      <c r="F25" s="83">
        <v>43008</v>
      </c>
      <c r="G25" s="84" t="s">
        <v>87</v>
      </c>
      <c r="H25" s="85" t="s">
        <v>88</v>
      </c>
      <c r="I25" s="86">
        <v>0</v>
      </c>
      <c r="J25" s="87">
        <v>0</v>
      </c>
      <c r="K25" s="87">
        <v>37296</v>
      </c>
      <c r="L25" s="87">
        <v>0</v>
      </c>
      <c r="M25" s="87">
        <v>0</v>
      </c>
      <c r="N25" s="87">
        <v>0</v>
      </c>
      <c r="O25" s="86">
        <v>2678</v>
      </c>
      <c r="P25" s="88">
        <v>4</v>
      </c>
      <c r="Q25" s="89">
        <v>0</v>
      </c>
      <c r="R25" s="89">
        <v>0</v>
      </c>
      <c r="S25" s="89">
        <v>0</v>
      </c>
      <c r="T25" s="89">
        <v>0</v>
      </c>
      <c r="U25" s="89">
        <v>0</v>
      </c>
      <c r="V25" s="89">
        <v>0</v>
      </c>
      <c r="W25" s="89">
        <v>0</v>
      </c>
      <c r="X25" s="90">
        <f t="shared" si="3"/>
        <v>4</v>
      </c>
      <c r="Y25" s="91">
        <f t="shared" si="4"/>
        <v>39974</v>
      </c>
      <c r="Z25" s="92" t="s">
        <v>90</v>
      </c>
      <c r="AA25" s="82" t="s">
        <v>13</v>
      </c>
      <c r="AB25" s="93" t="s">
        <v>89</v>
      </c>
      <c r="AC25" s="94">
        <v>0</v>
      </c>
      <c r="AD25" s="95">
        <v>37296</v>
      </c>
      <c r="AE25" s="95">
        <v>0</v>
      </c>
      <c r="AF25" s="95">
        <v>0</v>
      </c>
      <c r="AG25" s="95">
        <v>0</v>
      </c>
      <c r="AH25" s="96">
        <v>4</v>
      </c>
      <c r="AI25" s="97">
        <v>0</v>
      </c>
      <c r="AJ25" s="97">
        <v>0</v>
      </c>
      <c r="AK25" s="97">
        <v>0</v>
      </c>
      <c r="AL25" s="97">
        <v>0</v>
      </c>
      <c r="AM25" s="97">
        <v>0</v>
      </c>
      <c r="AN25" s="97">
        <v>0</v>
      </c>
      <c r="AO25" s="97">
        <v>0</v>
      </c>
      <c r="AP25" s="98">
        <f t="shared" si="5"/>
        <v>4</v>
      </c>
      <c r="AQ25" s="99">
        <f t="shared" si="6"/>
        <v>37296</v>
      </c>
      <c r="AR25" s="100" t="s">
        <v>13</v>
      </c>
      <c r="AS25" s="111"/>
      <c r="AT25" s="101">
        <f t="shared" si="7"/>
        <v>2678</v>
      </c>
      <c r="AU25" s="102">
        <f t="shared" si="8"/>
        <v>39974</v>
      </c>
      <c r="AV25" s="103" t="s">
        <v>90</v>
      </c>
      <c r="AW25" s="104" t="s">
        <v>173</v>
      </c>
      <c r="AX25" s="82" t="s">
        <v>90</v>
      </c>
      <c r="AY25" s="84" t="s">
        <v>13</v>
      </c>
      <c r="AZ25" s="105"/>
      <c r="BA25" s="106"/>
      <c r="BB25" s="169" t="s">
        <v>193</v>
      </c>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t="s">
        <v>95</v>
      </c>
      <c r="DE25" t="s">
        <v>96</v>
      </c>
      <c r="DF25" t="s">
        <v>100</v>
      </c>
      <c r="DG25" s="109">
        <f t="shared" si="9"/>
        <v>0</v>
      </c>
      <c r="DH25" s="109">
        <f t="shared" si="10"/>
        <v>0</v>
      </c>
      <c r="DI25" s="109">
        <f t="shared" si="11"/>
        <v>2678</v>
      </c>
      <c r="DJ25" s="110">
        <f t="shared" si="12"/>
        <v>7.1803946803946805E-2</v>
      </c>
    </row>
    <row r="26" spans="1:114" customFormat="1" x14ac:dyDescent="0.25">
      <c r="A26" s="80">
        <v>18</v>
      </c>
      <c r="B26" s="81" t="s">
        <v>97</v>
      </c>
      <c r="C26" s="81" t="s">
        <v>23</v>
      </c>
      <c r="D26" s="82" t="s">
        <v>137</v>
      </c>
      <c r="E26" s="82">
        <v>1</v>
      </c>
      <c r="F26" s="83">
        <v>42947</v>
      </c>
      <c r="G26" s="84" t="s">
        <v>87</v>
      </c>
      <c r="H26" s="85" t="s">
        <v>23</v>
      </c>
      <c r="I26" s="86">
        <v>0</v>
      </c>
      <c r="J26" s="87">
        <v>0</v>
      </c>
      <c r="K26" s="87">
        <v>0</v>
      </c>
      <c r="L26" s="87">
        <v>0</v>
      </c>
      <c r="M26" s="87">
        <v>0</v>
      </c>
      <c r="N26" s="87">
        <v>260000</v>
      </c>
      <c r="O26" s="86">
        <v>0</v>
      </c>
      <c r="P26" s="88">
        <v>0</v>
      </c>
      <c r="Q26" s="89">
        <v>0</v>
      </c>
      <c r="R26" s="89">
        <v>0</v>
      </c>
      <c r="S26" s="89">
        <v>0</v>
      </c>
      <c r="T26" s="89">
        <v>0</v>
      </c>
      <c r="U26" s="89">
        <v>0</v>
      </c>
      <c r="V26" s="89">
        <v>0</v>
      </c>
      <c r="W26" s="89">
        <v>0</v>
      </c>
      <c r="X26" s="90">
        <f t="shared" si="3"/>
        <v>0</v>
      </c>
      <c r="Y26" s="91">
        <f t="shared" si="4"/>
        <v>260000</v>
      </c>
      <c r="Z26" s="92" t="s">
        <v>90</v>
      </c>
      <c r="AA26" s="82" t="s">
        <v>13</v>
      </c>
      <c r="AB26" s="93" t="s">
        <v>90</v>
      </c>
      <c r="AC26" s="94">
        <v>0</v>
      </c>
      <c r="AD26" s="95">
        <v>0</v>
      </c>
      <c r="AE26" s="95">
        <v>0</v>
      </c>
      <c r="AF26" s="95">
        <v>0</v>
      </c>
      <c r="AG26" s="95">
        <v>260000</v>
      </c>
      <c r="AH26" s="96">
        <v>0</v>
      </c>
      <c r="AI26" s="97">
        <v>0</v>
      </c>
      <c r="AJ26" s="97">
        <v>0</v>
      </c>
      <c r="AK26" s="97">
        <v>0</v>
      </c>
      <c r="AL26" s="97">
        <v>0</v>
      </c>
      <c r="AM26" s="97">
        <v>0</v>
      </c>
      <c r="AN26" s="97">
        <v>0</v>
      </c>
      <c r="AO26" s="97">
        <v>0</v>
      </c>
      <c r="AP26" s="98">
        <f t="shared" si="5"/>
        <v>0</v>
      </c>
      <c r="AQ26" s="99">
        <f t="shared" si="6"/>
        <v>260000</v>
      </c>
      <c r="AR26" s="100" t="s">
        <v>13</v>
      </c>
      <c r="AS26" s="111">
        <v>0</v>
      </c>
      <c r="AT26" s="101">
        <f t="shared" si="7"/>
        <v>0</v>
      </c>
      <c r="AU26" s="102">
        <f t="shared" si="8"/>
        <v>260000</v>
      </c>
      <c r="AV26" s="103" t="s">
        <v>90</v>
      </c>
      <c r="AW26" s="104" t="s">
        <v>90</v>
      </c>
      <c r="AX26" s="82" t="s">
        <v>90</v>
      </c>
      <c r="AY26" s="84" t="s">
        <v>13</v>
      </c>
      <c r="AZ26" s="105"/>
      <c r="BA26" s="106"/>
      <c r="BB26" s="107"/>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t="s">
        <v>95</v>
      </c>
      <c r="DE26" t="s">
        <v>96</v>
      </c>
      <c r="DF26" t="s">
        <v>100</v>
      </c>
      <c r="DG26" s="109">
        <f t="shared" si="9"/>
        <v>0</v>
      </c>
      <c r="DH26" s="109">
        <f t="shared" si="10"/>
        <v>0</v>
      </c>
      <c r="DI26" s="109">
        <f t="shared" si="11"/>
        <v>0</v>
      </c>
      <c r="DJ26" s="110">
        <f t="shared" si="12"/>
        <v>0</v>
      </c>
    </row>
    <row r="27" spans="1:114" customFormat="1" x14ac:dyDescent="0.25">
      <c r="A27" s="80">
        <v>19</v>
      </c>
      <c r="B27" s="81" t="s">
        <v>97</v>
      </c>
      <c r="C27" s="81" t="s">
        <v>138</v>
      </c>
      <c r="D27" s="82" t="s">
        <v>139</v>
      </c>
      <c r="E27" s="82">
        <v>1</v>
      </c>
      <c r="F27" s="83">
        <v>43008</v>
      </c>
      <c r="G27" s="84" t="s">
        <v>87</v>
      </c>
      <c r="H27" s="85" t="s">
        <v>88</v>
      </c>
      <c r="I27" s="86">
        <v>0</v>
      </c>
      <c r="J27" s="87">
        <v>372874</v>
      </c>
      <c r="K27" s="87">
        <v>0</v>
      </c>
      <c r="L27" s="87">
        <v>107038</v>
      </c>
      <c r="M27" s="87">
        <v>59750</v>
      </c>
      <c r="N27" s="87">
        <v>0</v>
      </c>
      <c r="O27" s="86">
        <v>37776</v>
      </c>
      <c r="P27" s="88">
        <v>0</v>
      </c>
      <c r="Q27" s="89">
        <v>0</v>
      </c>
      <c r="R27" s="89">
        <v>0</v>
      </c>
      <c r="S27" s="89">
        <v>0</v>
      </c>
      <c r="T27" s="89">
        <v>0</v>
      </c>
      <c r="U27" s="89">
        <v>0</v>
      </c>
      <c r="V27" s="89">
        <v>0</v>
      </c>
      <c r="W27" s="89">
        <v>0</v>
      </c>
      <c r="X27" s="90">
        <f t="shared" si="3"/>
        <v>0</v>
      </c>
      <c r="Y27" s="91">
        <f t="shared" si="4"/>
        <v>577438</v>
      </c>
      <c r="Z27" s="92" t="s">
        <v>90</v>
      </c>
      <c r="AA27" s="82" t="s">
        <v>13</v>
      </c>
      <c r="AB27" s="93" t="s">
        <v>90</v>
      </c>
      <c r="AC27" s="94">
        <v>372874</v>
      </c>
      <c r="AD27" s="95">
        <v>0</v>
      </c>
      <c r="AE27" s="95">
        <v>107038</v>
      </c>
      <c r="AF27" s="95">
        <v>59750</v>
      </c>
      <c r="AG27" s="95">
        <v>0</v>
      </c>
      <c r="AH27" s="96">
        <v>0</v>
      </c>
      <c r="AI27" s="97">
        <v>0</v>
      </c>
      <c r="AJ27" s="97">
        <v>0</v>
      </c>
      <c r="AK27" s="97">
        <v>0</v>
      </c>
      <c r="AL27" s="97">
        <v>0</v>
      </c>
      <c r="AM27" s="97">
        <v>0</v>
      </c>
      <c r="AN27" s="97">
        <v>0</v>
      </c>
      <c r="AO27" s="97">
        <v>0</v>
      </c>
      <c r="AP27" s="98">
        <f t="shared" si="5"/>
        <v>0</v>
      </c>
      <c r="AQ27" s="99">
        <f t="shared" si="6"/>
        <v>539662</v>
      </c>
      <c r="AR27" s="100" t="s">
        <v>13</v>
      </c>
      <c r="AS27" s="111">
        <v>37776</v>
      </c>
      <c r="AT27" s="101">
        <f t="shared" si="7"/>
        <v>37776</v>
      </c>
      <c r="AU27" s="102">
        <f t="shared" si="8"/>
        <v>577438</v>
      </c>
      <c r="AV27" s="103" t="s">
        <v>13</v>
      </c>
      <c r="AW27" s="104" t="s">
        <v>19</v>
      </c>
      <c r="AX27" s="82" t="s">
        <v>90</v>
      </c>
      <c r="AY27" s="84" t="s">
        <v>13</v>
      </c>
      <c r="AZ27" s="105"/>
      <c r="BA27" s="106"/>
      <c r="BB27" s="107"/>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c r="BZ27" s="108"/>
      <c r="CA27" s="108"/>
      <c r="CB27" s="108"/>
      <c r="CC27" s="108"/>
      <c r="CD27" s="108"/>
      <c r="CE27" s="108"/>
      <c r="CF27" s="108"/>
      <c r="CG27" s="108"/>
      <c r="CH27" s="108"/>
      <c r="CI27" s="108"/>
      <c r="CJ27" s="108"/>
      <c r="CK27" s="108"/>
      <c r="CL27" s="108"/>
      <c r="CM27" s="108"/>
      <c r="CN27" s="108"/>
      <c r="CO27" s="108"/>
      <c r="CP27" s="108"/>
      <c r="CQ27" s="108"/>
      <c r="CR27" s="108"/>
      <c r="CS27" s="108"/>
      <c r="CT27" s="108"/>
      <c r="CU27" s="108"/>
      <c r="CV27" s="108"/>
      <c r="CW27" s="108"/>
      <c r="CX27" s="108"/>
      <c r="CY27" s="108"/>
      <c r="CZ27" s="108"/>
      <c r="DA27" s="108"/>
      <c r="DB27" s="108"/>
      <c r="DC27" s="108"/>
      <c r="DD27" t="s">
        <v>95</v>
      </c>
      <c r="DE27" t="s">
        <v>96</v>
      </c>
      <c r="DF27" t="s">
        <v>100</v>
      </c>
      <c r="DG27" s="109">
        <f t="shared" si="9"/>
        <v>37776</v>
      </c>
      <c r="DH27" s="109">
        <f t="shared" si="10"/>
        <v>37776</v>
      </c>
      <c r="DI27" s="109">
        <f t="shared" si="11"/>
        <v>37776</v>
      </c>
      <c r="DJ27" s="110">
        <f t="shared" si="12"/>
        <v>6.9999369976022033E-2</v>
      </c>
    </row>
    <row r="28" spans="1:114" customFormat="1" ht="76.5" x14ac:dyDescent="0.25">
      <c r="A28" s="80">
        <v>20</v>
      </c>
      <c r="B28" s="81" t="s">
        <v>101</v>
      </c>
      <c r="C28" s="81" t="s">
        <v>140</v>
      </c>
      <c r="D28" s="82" t="s">
        <v>141</v>
      </c>
      <c r="E28" s="82">
        <v>1</v>
      </c>
      <c r="F28" s="83">
        <v>43069</v>
      </c>
      <c r="G28" s="84" t="s">
        <v>87</v>
      </c>
      <c r="H28" s="85" t="s">
        <v>88</v>
      </c>
      <c r="I28" s="86">
        <v>0</v>
      </c>
      <c r="J28" s="87">
        <v>0</v>
      </c>
      <c r="K28" s="87">
        <v>74592</v>
      </c>
      <c r="L28" s="87">
        <v>0</v>
      </c>
      <c r="M28" s="87">
        <v>0</v>
      </c>
      <c r="N28" s="87">
        <v>0</v>
      </c>
      <c r="O28" s="86">
        <v>5356</v>
      </c>
      <c r="P28" s="88">
        <v>8</v>
      </c>
      <c r="Q28" s="89">
        <v>0</v>
      </c>
      <c r="R28" s="89">
        <v>0</v>
      </c>
      <c r="S28" s="89">
        <v>0</v>
      </c>
      <c r="T28" s="89">
        <v>0</v>
      </c>
      <c r="U28" s="89">
        <v>0</v>
      </c>
      <c r="V28" s="89">
        <v>0</v>
      </c>
      <c r="W28" s="89">
        <v>0</v>
      </c>
      <c r="X28" s="90">
        <f t="shared" si="3"/>
        <v>8</v>
      </c>
      <c r="Y28" s="91">
        <f t="shared" si="4"/>
        <v>79948</v>
      </c>
      <c r="Z28" s="92" t="s">
        <v>90</v>
      </c>
      <c r="AA28" s="82" t="s">
        <v>13</v>
      </c>
      <c r="AB28" s="93" t="s">
        <v>89</v>
      </c>
      <c r="AC28" s="94">
        <v>0</v>
      </c>
      <c r="AD28" s="95">
        <v>74592</v>
      </c>
      <c r="AE28" s="95">
        <v>0</v>
      </c>
      <c r="AF28" s="95">
        <v>0</v>
      </c>
      <c r="AG28" s="95">
        <v>0</v>
      </c>
      <c r="AH28" s="96">
        <v>8</v>
      </c>
      <c r="AI28" s="97">
        <v>0</v>
      </c>
      <c r="AJ28" s="97">
        <v>0</v>
      </c>
      <c r="AK28" s="97">
        <v>0</v>
      </c>
      <c r="AL28" s="97">
        <v>0</v>
      </c>
      <c r="AM28" s="97">
        <v>0</v>
      </c>
      <c r="AN28" s="97">
        <v>0</v>
      </c>
      <c r="AO28" s="97">
        <v>0</v>
      </c>
      <c r="AP28" s="98">
        <f t="shared" si="5"/>
        <v>8</v>
      </c>
      <c r="AQ28" s="99">
        <f t="shared" si="6"/>
        <v>74592</v>
      </c>
      <c r="AR28" s="100" t="s">
        <v>13</v>
      </c>
      <c r="AS28" s="111"/>
      <c r="AT28" s="101">
        <f t="shared" si="7"/>
        <v>5356</v>
      </c>
      <c r="AU28" s="102">
        <f t="shared" si="8"/>
        <v>79948</v>
      </c>
      <c r="AV28" s="103" t="s">
        <v>90</v>
      </c>
      <c r="AW28" s="104" t="s">
        <v>173</v>
      </c>
      <c r="AX28" s="82" t="s">
        <v>90</v>
      </c>
      <c r="AY28" s="84" t="s">
        <v>13</v>
      </c>
      <c r="AZ28" s="105"/>
      <c r="BA28" s="106"/>
      <c r="BB28" s="169" t="s">
        <v>193</v>
      </c>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c r="BZ28" s="108"/>
      <c r="CA28" s="108"/>
      <c r="CB28" s="108"/>
      <c r="CC28" s="108"/>
      <c r="CD28" s="108"/>
      <c r="CE28" s="108"/>
      <c r="CF28" s="108"/>
      <c r="CG28" s="108"/>
      <c r="CH28" s="108"/>
      <c r="CI28" s="108"/>
      <c r="CJ28" s="108"/>
      <c r="CK28" s="108"/>
      <c r="CL28" s="108"/>
      <c r="CM28" s="108"/>
      <c r="CN28" s="108"/>
      <c r="CO28" s="108"/>
      <c r="CP28" s="108"/>
      <c r="CQ28" s="108"/>
      <c r="CR28" s="108"/>
      <c r="CS28" s="108"/>
      <c r="CT28" s="108"/>
      <c r="CU28" s="108"/>
      <c r="CV28" s="108"/>
      <c r="CW28" s="108"/>
      <c r="CX28" s="108"/>
      <c r="CY28" s="108"/>
      <c r="CZ28" s="108"/>
      <c r="DA28" s="108"/>
      <c r="DB28" s="108"/>
      <c r="DC28" s="108"/>
      <c r="DD28" t="s">
        <v>95</v>
      </c>
      <c r="DE28" t="s">
        <v>96</v>
      </c>
      <c r="DF28" t="s">
        <v>100</v>
      </c>
      <c r="DG28" s="109">
        <f t="shared" si="9"/>
        <v>0</v>
      </c>
      <c r="DH28" s="109">
        <f t="shared" si="10"/>
        <v>0</v>
      </c>
      <c r="DI28" s="109">
        <f t="shared" si="11"/>
        <v>5356</v>
      </c>
      <c r="DJ28" s="110">
        <f t="shared" si="12"/>
        <v>7.1803946803946805E-2</v>
      </c>
    </row>
    <row r="29" spans="1:114" customFormat="1" ht="140.25" x14ac:dyDescent="0.25">
      <c r="A29" s="80">
        <v>21</v>
      </c>
      <c r="B29" s="81" t="s">
        <v>101</v>
      </c>
      <c r="C29" s="113" t="s">
        <v>142</v>
      </c>
      <c r="D29" s="82" t="s">
        <v>143</v>
      </c>
      <c r="E29" s="82">
        <v>1</v>
      </c>
      <c r="F29" s="83">
        <v>43008</v>
      </c>
      <c r="G29" s="84" t="s">
        <v>87</v>
      </c>
      <c r="H29" s="85" t="s">
        <v>88</v>
      </c>
      <c r="I29" s="86">
        <v>0</v>
      </c>
      <c r="J29" s="87">
        <v>0</v>
      </c>
      <c r="K29" s="87">
        <v>0</v>
      </c>
      <c r="L29" s="87">
        <v>0</v>
      </c>
      <c r="M29" s="87">
        <v>0</v>
      </c>
      <c r="N29" s="87">
        <v>0</v>
      </c>
      <c r="O29" s="86">
        <v>0</v>
      </c>
      <c r="P29" s="88">
        <v>0</v>
      </c>
      <c r="Q29" s="89">
        <v>0</v>
      </c>
      <c r="R29" s="89">
        <v>0</v>
      </c>
      <c r="S29" s="89">
        <v>0</v>
      </c>
      <c r="T29" s="89">
        <v>0</v>
      </c>
      <c r="U29" s="89">
        <v>0</v>
      </c>
      <c r="V29" s="89">
        <v>0</v>
      </c>
      <c r="W29" s="89">
        <v>0</v>
      </c>
      <c r="X29" s="90">
        <f t="shared" si="3"/>
        <v>0</v>
      </c>
      <c r="Y29" s="91">
        <f t="shared" si="4"/>
        <v>0</v>
      </c>
      <c r="Z29" s="92" t="s">
        <v>90</v>
      </c>
      <c r="AA29" s="82" t="s">
        <v>13</v>
      </c>
      <c r="AB29" s="93" t="s">
        <v>89</v>
      </c>
      <c r="AC29" s="94">
        <v>0</v>
      </c>
      <c r="AD29" s="95">
        <v>0</v>
      </c>
      <c r="AE29" s="95">
        <v>0</v>
      </c>
      <c r="AF29" s="95">
        <v>0</v>
      </c>
      <c r="AG29" s="95">
        <v>0</v>
      </c>
      <c r="AH29" s="96">
        <v>0</v>
      </c>
      <c r="AI29" s="97">
        <v>0</v>
      </c>
      <c r="AJ29" s="97">
        <v>0</v>
      </c>
      <c r="AK29" s="97">
        <v>0</v>
      </c>
      <c r="AL29" s="97">
        <v>0</v>
      </c>
      <c r="AM29" s="97">
        <v>0</v>
      </c>
      <c r="AN29" s="97">
        <v>0</v>
      </c>
      <c r="AO29" s="97">
        <v>0</v>
      </c>
      <c r="AP29" s="98">
        <f t="shared" si="5"/>
        <v>0</v>
      </c>
      <c r="AQ29" s="99">
        <f t="shared" si="6"/>
        <v>0</v>
      </c>
      <c r="AR29" s="100" t="s">
        <v>13</v>
      </c>
      <c r="AS29" s="111">
        <v>0</v>
      </c>
      <c r="AT29" s="101">
        <f t="shared" si="7"/>
        <v>0</v>
      </c>
      <c r="AU29" s="102">
        <f t="shared" si="8"/>
        <v>0</v>
      </c>
      <c r="AV29" s="103" t="s">
        <v>90</v>
      </c>
      <c r="AW29" s="104" t="s">
        <v>174</v>
      </c>
      <c r="AX29" s="82" t="s">
        <v>90</v>
      </c>
      <c r="AY29" s="84" t="s">
        <v>172</v>
      </c>
      <c r="AZ29" s="105" t="s">
        <v>178</v>
      </c>
      <c r="BA29" s="106" t="s">
        <v>182</v>
      </c>
      <c r="BB29" s="107" t="s">
        <v>190</v>
      </c>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t="s">
        <v>95</v>
      </c>
      <c r="DE29" t="s">
        <v>96</v>
      </c>
      <c r="DF29" t="s">
        <v>100</v>
      </c>
      <c r="DG29" s="109">
        <f t="shared" si="9"/>
        <v>0</v>
      </c>
      <c r="DH29" s="109">
        <f t="shared" si="10"/>
        <v>0</v>
      </c>
      <c r="DI29" s="109">
        <f t="shared" si="11"/>
        <v>0</v>
      </c>
      <c r="DJ29" s="110">
        <f t="shared" si="12"/>
        <v>0</v>
      </c>
    </row>
    <row r="30" spans="1:114" customFormat="1" ht="76.5" x14ac:dyDescent="0.25">
      <c r="A30" s="80">
        <v>22</v>
      </c>
      <c r="B30" s="81" t="s">
        <v>116</v>
      </c>
      <c r="C30" s="81" t="s">
        <v>144</v>
      </c>
      <c r="D30" s="82" t="s">
        <v>145</v>
      </c>
      <c r="E30" s="82">
        <v>1</v>
      </c>
      <c r="F30" s="83">
        <v>43100</v>
      </c>
      <c r="G30" s="84" t="s">
        <v>87</v>
      </c>
      <c r="H30" s="85" t="s">
        <v>88</v>
      </c>
      <c r="I30" s="86">
        <v>0</v>
      </c>
      <c r="J30" s="87">
        <v>0</v>
      </c>
      <c r="K30" s="87">
        <v>146892</v>
      </c>
      <c r="L30" s="87">
        <v>0</v>
      </c>
      <c r="M30" s="87">
        <v>0</v>
      </c>
      <c r="N30" s="87">
        <v>0</v>
      </c>
      <c r="O30" s="86">
        <v>10660</v>
      </c>
      <c r="P30" s="88">
        <v>0</v>
      </c>
      <c r="Q30" s="89">
        <v>1</v>
      </c>
      <c r="R30" s="89">
        <v>9</v>
      </c>
      <c r="S30" s="89">
        <v>0</v>
      </c>
      <c r="T30" s="89">
        <v>0</v>
      </c>
      <c r="U30" s="89">
        <v>0</v>
      </c>
      <c r="V30" s="89">
        <v>0</v>
      </c>
      <c r="W30" s="89">
        <v>0</v>
      </c>
      <c r="X30" s="90">
        <f t="shared" si="3"/>
        <v>10</v>
      </c>
      <c r="Y30" s="91">
        <f t="shared" si="4"/>
        <v>157552</v>
      </c>
      <c r="Z30" s="92" t="s">
        <v>90</v>
      </c>
      <c r="AA30" s="82" t="s">
        <v>13</v>
      </c>
      <c r="AB30" s="93" t="s">
        <v>89</v>
      </c>
      <c r="AC30" s="94">
        <v>0</v>
      </c>
      <c r="AD30" s="95">
        <v>146892</v>
      </c>
      <c r="AE30" s="95">
        <v>0</v>
      </c>
      <c r="AF30" s="95">
        <v>0</v>
      </c>
      <c r="AG30" s="95">
        <v>0</v>
      </c>
      <c r="AH30" s="96">
        <v>0</v>
      </c>
      <c r="AI30" s="97">
        <v>1</v>
      </c>
      <c r="AJ30" s="97">
        <v>9</v>
      </c>
      <c r="AK30" s="97">
        <v>0</v>
      </c>
      <c r="AL30" s="97">
        <v>0</v>
      </c>
      <c r="AM30" s="97">
        <v>0</v>
      </c>
      <c r="AN30" s="97">
        <v>0</v>
      </c>
      <c r="AO30" s="97">
        <v>0</v>
      </c>
      <c r="AP30" s="98">
        <f t="shared" si="5"/>
        <v>10</v>
      </c>
      <c r="AQ30" s="99">
        <f t="shared" si="6"/>
        <v>146892</v>
      </c>
      <c r="AR30" s="100" t="s">
        <v>13</v>
      </c>
      <c r="AS30" s="111"/>
      <c r="AT30" s="101">
        <f t="shared" si="7"/>
        <v>10660</v>
      </c>
      <c r="AU30" s="102">
        <f t="shared" si="8"/>
        <v>157552</v>
      </c>
      <c r="AV30" s="103" t="s">
        <v>90</v>
      </c>
      <c r="AW30" s="104" t="s">
        <v>174</v>
      </c>
      <c r="AX30" s="82" t="s">
        <v>90</v>
      </c>
      <c r="AY30" s="84" t="s">
        <v>13</v>
      </c>
      <c r="AZ30" s="105"/>
      <c r="BA30" s="106"/>
      <c r="BB30" s="169" t="s">
        <v>193</v>
      </c>
      <c r="BC30" s="108"/>
      <c r="BD30" s="108"/>
      <c r="BE30" s="108"/>
      <c r="BF30" s="108"/>
      <c r="BG30" s="108"/>
      <c r="BH30" s="108"/>
      <c r="BI30" s="108"/>
      <c r="BJ30" s="108"/>
      <c r="BK30" s="108"/>
      <c r="BL30" s="108"/>
      <c r="BM30" s="108"/>
      <c r="BN30" s="108"/>
      <c r="BO30" s="108"/>
      <c r="BP30" s="108"/>
      <c r="BQ30" s="108"/>
      <c r="BR30" s="108"/>
      <c r="BS30" s="108"/>
      <c r="BT30" s="108"/>
      <c r="BU30" s="108"/>
      <c r="BV30" s="108"/>
      <c r="BW30" s="108"/>
      <c r="BX30" s="108"/>
      <c r="BY30" s="108"/>
      <c r="BZ30" s="108"/>
      <c r="CA30" s="108"/>
      <c r="CB30" s="108"/>
      <c r="CC30" s="108"/>
      <c r="CD30" s="108"/>
      <c r="CE30" s="108"/>
      <c r="CF30" s="108"/>
      <c r="CG30" s="108"/>
      <c r="CH30" s="108"/>
      <c r="CI30" s="108"/>
      <c r="CJ30" s="108"/>
      <c r="CK30" s="108"/>
      <c r="CL30" s="108"/>
      <c r="CM30" s="108"/>
      <c r="CN30" s="108"/>
      <c r="CO30" s="108"/>
      <c r="CP30" s="108"/>
      <c r="CQ30" s="108"/>
      <c r="CR30" s="108"/>
      <c r="CS30" s="108"/>
      <c r="CT30" s="108"/>
      <c r="CU30" s="108"/>
      <c r="CV30" s="108"/>
      <c r="CW30" s="108"/>
      <c r="CX30" s="108"/>
      <c r="CY30" s="108"/>
      <c r="CZ30" s="108"/>
      <c r="DA30" s="108"/>
      <c r="DB30" s="108"/>
      <c r="DC30" s="108"/>
      <c r="DD30" t="s">
        <v>95</v>
      </c>
      <c r="DE30" t="s">
        <v>96</v>
      </c>
      <c r="DF30" t="s">
        <v>100</v>
      </c>
      <c r="DG30" s="109">
        <f t="shared" si="9"/>
        <v>0</v>
      </c>
      <c r="DH30" s="109">
        <f t="shared" si="10"/>
        <v>0</v>
      </c>
      <c r="DI30" s="109">
        <f t="shared" si="11"/>
        <v>10660</v>
      </c>
      <c r="DJ30" s="110">
        <f t="shared" si="12"/>
        <v>7.2570323775290685E-2</v>
      </c>
    </row>
    <row r="31" spans="1:114" customFormat="1" ht="76.5" x14ac:dyDescent="0.25">
      <c r="A31" s="80">
        <v>23</v>
      </c>
      <c r="B31" s="81" t="s">
        <v>101</v>
      </c>
      <c r="C31" s="81" t="s">
        <v>146</v>
      </c>
      <c r="D31" s="82" t="s">
        <v>147</v>
      </c>
      <c r="E31" s="82">
        <v>1</v>
      </c>
      <c r="F31" s="83">
        <v>43008</v>
      </c>
      <c r="G31" s="84" t="s">
        <v>87</v>
      </c>
      <c r="H31" s="85" t="s">
        <v>88</v>
      </c>
      <c r="I31" s="86">
        <v>0</v>
      </c>
      <c r="J31" s="87">
        <v>0</v>
      </c>
      <c r="K31" s="87">
        <v>194220</v>
      </c>
      <c r="L31" s="87">
        <v>0</v>
      </c>
      <c r="M31" s="87">
        <v>0</v>
      </c>
      <c r="N31" s="87">
        <v>0</v>
      </c>
      <c r="O31" s="86">
        <v>14109</v>
      </c>
      <c r="P31" s="88">
        <v>0</v>
      </c>
      <c r="Q31" s="89">
        <v>0</v>
      </c>
      <c r="R31" s="89">
        <v>13</v>
      </c>
      <c r="S31" s="89">
        <v>0</v>
      </c>
      <c r="T31" s="89">
        <v>0</v>
      </c>
      <c r="U31" s="89">
        <v>0</v>
      </c>
      <c r="V31" s="89">
        <v>0</v>
      </c>
      <c r="W31" s="89">
        <v>0</v>
      </c>
      <c r="X31" s="90">
        <f t="shared" si="3"/>
        <v>13</v>
      </c>
      <c r="Y31" s="91">
        <f t="shared" si="4"/>
        <v>208329</v>
      </c>
      <c r="Z31" s="92" t="s">
        <v>90</v>
      </c>
      <c r="AA31" s="82" t="s">
        <v>13</v>
      </c>
      <c r="AB31" s="93" t="s">
        <v>89</v>
      </c>
      <c r="AC31" s="94">
        <v>0</v>
      </c>
      <c r="AD31" s="95">
        <v>194220</v>
      </c>
      <c r="AE31" s="95">
        <v>0</v>
      </c>
      <c r="AF31" s="95">
        <v>0</v>
      </c>
      <c r="AG31" s="95">
        <v>0</v>
      </c>
      <c r="AH31" s="96">
        <v>0</v>
      </c>
      <c r="AI31" s="97">
        <v>0</v>
      </c>
      <c r="AJ31" s="97">
        <v>13</v>
      </c>
      <c r="AK31" s="97">
        <v>0</v>
      </c>
      <c r="AL31" s="97">
        <v>0</v>
      </c>
      <c r="AM31" s="97">
        <v>0</v>
      </c>
      <c r="AN31" s="97">
        <v>0</v>
      </c>
      <c r="AO31" s="97">
        <v>0</v>
      </c>
      <c r="AP31" s="98">
        <f t="shared" si="5"/>
        <v>13</v>
      </c>
      <c r="AQ31" s="99">
        <f t="shared" si="6"/>
        <v>194220</v>
      </c>
      <c r="AR31" s="100" t="s">
        <v>13</v>
      </c>
      <c r="AS31" s="111"/>
      <c r="AT31" s="101">
        <f t="shared" si="7"/>
        <v>14108.999999999998</v>
      </c>
      <c r="AU31" s="102">
        <f t="shared" si="8"/>
        <v>208329</v>
      </c>
      <c r="AV31" s="103" t="s">
        <v>90</v>
      </c>
      <c r="AW31" s="104" t="s">
        <v>174</v>
      </c>
      <c r="AX31" s="82" t="s">
        <v>90</v>
      </c>
      <c r="AY31" s="84" t="s">
        <v>13</v>
      </c>
      <c r="AZ31" s="105"/>
      <c r="BA31" s="106"/>
      <c r="BB31" s="169" t="s">
        <v>193</v>
      </c>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t="s">
        <v>95</v>
      </c>
      <c r="DE31" t="s">
        <v>96</v>
      </c>
      <c r="DF31" t="s">
        <v>100</v>
      </c>
      <c r="DG31" s="109">
        <f t="shared" si="9"/>
        <v>0</v>
      </c>
      <c r="DH31" s="109">
        <f t="shared" si="10"/>
        <v>0</v>
      </c>
      <c r="DI31" s="109">
        <f t="shared" si="11"/>
        <v>14108.999999999998</v>
      </c>
      <c r="DJ31" s="110">
        <f t="shared" si="12"/>
        <v>7.264442384924312E-2</v>
      </c>
    </row>
    <row r="32" spans="1:114" customFormat="1" x14ac:dyDescent="0.25">
      <c r="A32" s="80">
        <v>24</v>
      </c>
      <c r="B32" s="81" t="s">
        <v>148</v>
      </c>
      <c r="C32" s="81" t="s">
        <v>149</v>
      </c>
      <c r="D32" s="82" t="s">
        <v>150</v>
      </c>
      <c r="E32" s="82">
        <v>1</v>
      </c>
      <c r="F32" s="83">
        <v>43069</v>
      </c>
      <c r="G32" s="84" t="s">
        <v>87</v>
      </c>
      <c r="H32" s="85" t="s">
        <v>91</v>
      </c>
      <c r="I32" s="86">
        <v>0</v>
      </c>
      <c r="J32" s="87">
        <v>101664</v>
      </c>
      <c r="K32" s="87">
        <v>0</v>
      </c>
      <c r="L32" s="87">
        <v>17587</v>
      </c>
      <c r="M32" s="87">
        <v>2606</v>
      </c>
      <c r="N32" s="87">
        <v>0</v>
      </c>
      <c r="O32" s="86">
        <v>8530</v>
      </c>
      <c r="P32" s="88">
        <v>0</v>
      </c>
      <c r="Q32" s="89">
        <v>0</v>
      </c>
      <c r="R32" s="89">
        <v>0</v>
      </c>
      <c r="S32" s="89">
        <v>0</v>
      </c>
      <c r="T32" s="89">
        <v>0</v>
      </c>
      <c r="U32" s="89">
        <v>0</v>
      </c>
      <c r="V32" s="89">
        <v>0</v>
      </c>
      <c r="W32" s="89">
        <v>0</v>
      </c>
      <c r="X32" s="90">
        <f t="shared" si="3"/>
        <v>0</v>
      </c>
      <c r="Y32" s="91">
        <f t="shared" si="4"/>
        <v>130387</v>
      </c>
      <c r="Z32" s="92" t="s">
        <v>90</v>
      </c>
      <c r="AA32" s="82" t="s">
        <v>13</v>
      </c>
      <c r="AB32" s="93" t="s">
        <v>90</v>
      </c>
      <c r="AC32" s="94">
        <v>101664</v>
      </c>
      <c r="AD32" s="95">
        <v>0</v>
      </c>
      <c r="AE32" s="95">
        <v>17587</v>
      </c>
      <c r="AF32" s="95">
        <v>2606</v>
      </c>
      <c r="AG32" s="95">
        <v>0</v>
      </c>
      <c r="AH32" s="96">
        <v>0</v>
      </c>
      <c r="AI32" s="97">
        <v>0</v>
      </c>
      <c r="AJ32" s="97">
        <v>0</v>
      </c>
      <c r="AK32" s="97">
        <v>0</v>
      </c>
      <c r="AL32" s="97">
        <v>0</v>
      </c>
      <c r="AM32" s="97">
        <v>0</v>
      </c>
      <c r="AN32" s="97">
        <v>0</v>
      </c>
      <c r="AO32" s="97">
        <v>0</v>
      </c>
      <c r="AP32" s="98">
        <f t="shared" si="5"/>
        <v>0</v>
      </c>
      <c r="AQ32" s="99">
        <f t="shared" si="6"/>
        <v>121857</v>
      </c>
      <c r="AR32" s="100" t="s">
        <v>13</v>
      </c>
      <c r="AS32" s="111">
        <v>8530</v>
      </c>
      <c r="AT32" s="101">
        <f t="shared" si="7"/>
        <v>8530</v>
      </c>
      <c r="AU32" s="102">
        <f t="shared" si="8"/>
        <v>130387</v>
      </c>
      <c r="AV32" s="103" t="s">
        <v>13</v>
      </c>
      <c r="AW32" s="104" t="s">
        <v>19</v>
      </c>
      <c r="AX32" s="82" t="s">
        <v>90</v>
      </c>
      <c r="AY32" s="84" t="s">
        <v>13</v>
      </c>
      <c r="AZ32" s="105"/>
      <c r="BA32" s="106"/>
      <c r="BB32" s="107"/>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t="s">
        <v>95</v>
      </c>
      <c r="DE32" t="s">
        <v>96</v>
      </c>
      <c r="DF32" t="s">
        <v>100</v>
      </c>
      <c r="DG32" s="109">
        <f t="shared" si="9"/>
        <v>8530</v>
      </c>
      <c r="DH32" s="109">
        <f t="shared" si="10"/>
        <v>8530</v>
      </c>
      <c r="DI32" s="109">
        <f t="shared" si="11"/>
        <v>8530</v>
      </c>
      <c r="DJ32" s="110">
        <f t="shared" si="12"/>
        <v>7.0000082063402191E-2</v>
      </c>
    </row>
    <row r="33" spans="1:114" customFormat="1" x14ac:dyDescent="0.25">
      <c r="A33" s="80">
        <v>25</v>
      </c>
      <c r="B33" s="81" t="s">
        <v>151</v>
      </c>
      <c r="C33" s="81" t="s">
        <v>152</v>
      </c>
      <c r="D33" s="82" t="s">
        <v>153</v>
      </c>
      <c r="E33" s="82">
        <v>1</v>
      </c>
      <c r="F33" s="83">
        <v>43069</v>
      </c>
      <c r="G33" s="84" t="s">
        <v>87</v>
      </c>
      <c r="H33" s="85" t="s">
        <v>88</v>
      </c>
      <c r="I33" s="86">
        <v>0</v>
      </c>
      <c r="J33" s="87">
        <v>188760</v>
      </c>
      <c r="K33" s="87">
        <v>0</v>
      </c>
      <c r="L33" s="87">
        <v>51066</v>
      </c>
      <c r="M33" s="87">
        <v>0</v>
      </c>
      <c r="N33" s="87">
        <v>0</v>
      </c>
      <c r="O33" s="86">
        <v>16788</v>
      </c>
      <c r="P33" s="88">
        <v>0</v>
      </c>
      <c r="Q33" s="89">
        <v>0</v>
      </c>
      <c r="R33" s="89">
        <v>0</v>
      </c>
      <c r="S33" s="89">
        <v>0</v>
      </c>
      <c r="T33" s="89">
        <v>0</v>
      </c>
      <c r="U33" s="89">
        <v>0</v>
      </c>
      <c r="V33" s="89">
        <v>0</v>
      </c>
      <c r="W33" s="89">
        <v>0</v>
      </c>
      <c r="X33" s="90">
        <f t="shared" si="3"/>
        <v>0</v>
      </c>
      <c r="Y33" s="91">
        <f t="shared" si="4"/>
        <v>256614</v>
      </c>
      <c r="Z33" s="92" t="s">
        <v>90</v>
      </c>
      <c r="AA33" s="82" t="s">
        <v>13</v>
      </c>
      <c r="AB33" s="93" t="s">
        <v>90</v>
      </c>
      <c r="AC33" s="94">
        <v>188760</v>
      </c>
      <c r="AD33" s="95">
        <v>0</v>
      </c>
      <c r="AE33" s="95">
        <v>51066</v>
      </c>
      <c r="AF33" s="95">
        <v>0</v>
      </c>
      <c r="AG33" s="95">
        <v>0</v>
      </c>
      <c r="AH33" s="96">
        <v>0</v>
      </c>
      <c r="AI33" s="97">
        <v>0</v>
      </c>
      <c r="AJ33" s="97">
        <v>0</v>
      </c>
      <c r="AK33" s="97">
        <v>0</v>
      </c>
      <c r="AL33" s="97">
        <v>0</v>
      </c>
      <c r="AM33" s="97">
        <v>0</v>
      </c>
      <c r="AN33" s="97">
        <v>0</v>
      </c>
      <c r="AO33" s="97">
        <v>0</v>
      </c>
      <c r="AP33" s="98">
        <f t="shared" si="5"/>
        <v>0</v>
      </c>
      <c r="AQ33" s="99">
        <f t="shared" si="6"/>
        <v>239826</v>
      </c>
      <c r="AR33" s="100" t="s">
        <v>13</v>
      </c>
      <c r="AS33" s="111">
        <v>16788</v>
      </c>
      <c r="AT33" s="101">
        <f t="shared" si="7"/>
        <v>16788</v>
      </c>
      <c r="AU33" s="102">
        <f t="shared" si="8"/>
        <v>256614</v>
      </c>
      <c r="AV33" s="103" t="s">
        <v>172</v>
      </c>
      <c r="AW33" s="104" t="s">
        <v>19</v>
      </c>
      <c r="AX33" s="82" t="s">
        <v>90</v>
      </c>
      <c r="AY33" s="84" t="s">
        <v>13</v>
      </c>
      <c r="AZ33" s="105"/>
      <c r="BA33" s="106"/>
      <c r="BB33" s="107"/>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t="s">
        <v>95</v>
      </c>
      <c r="DE33" t="s">
        <v>96</v>
      </c>
      <c r="DF33" t="s">
        <v>100</v>
      </c>
      <c r="DG33" s="109">
        <f t="shared" si="9"/>
        <v>16788</v>
      </c>
      <c r="DH33" s="109">
        <f t="shared" si="10"/>
        <v>16788</v>
      </c>
      <c r="DI33" s="109">
        <f t="shared" si="11"/>
        <v>16788</v>
      </c>
      <c r="DJ33" s="110">
        <f t="shared" si="12"/>
        <v>7.0000750544144508E-2</v>
      </c>
    </row>
    <row r="34" spans="1:114" customFormat="1" x14ac:dyDescent="0.25">
      <c r="A34" s="80">
        <v>26</v>
      </c>
      <c r="B34" s="81" t="s">
        <v>97</v>
      </c>
      <c r="C34" s="81" t="s">
        <v>93</v>
      </c>
      <c r="D34" s="82" t="s">
        <v>154</v>
      </c>
      <c r="E34" s="82">
        <v>1</v>
      </c>
      <c r="F34" s="83">
        <v>43069</v>
      </c>
      <c r="G34" s="84" t="s">
        <v>87</v>
      </c>
      <c r="H34" s="85" t="s">
        <v>88</v>
      </c>
      <c r="I34" s="86">
        <v>0</v>
      </c>
      <c r="J34" s="87">
        <v>572141</v>
      </c>
      <c r="K34" s="87">
        <v>0</v>
      </c>
      <c r="L34" s="87">
        <v>104247</v>
      </c>
      <c r="M34" s="87">
        <v>0</v>
      </c>
      <c r="N34" s="87">
        <v>0</v>
      </c>
      <c r="O34" s="86">
        <v>47347</v>
      </c>
      <c r="P34" s="88">
        <v>0</v>
      </c>
      <c r="Q34" s="89">
        <v>0</v>
      </c>
      <c r="R34" s="89">
        <v>0</v>
      </c>
      <c r="S34" s="89">
        <v>0</v>
      </c>
      <c r="T34" s="89">
        <v>0</v>
      </c>
      <c r="U34" s="89">
        <v>0</v>
      </c>
      <c r="V34" s="89">
        <v>0</v>
      </c>
      <c r="W34" s="89">
        <v>0</v>
      </c>
      <c r="X34" s="90">
        <f t="shared" si="3"/>
        <v>0</v>
      </c>
      <c r="Y34" s="91">
        <f t="shared" si="4"/>
        <v>723735</v>
      </c>
      <c r="Z34" s="92" t="s">
        <v>90</v>
      </c>
      <c r="AA34" s="82" t="s">
        <v>13</v>
      </c>
      <c r="AB34" s="93" t="s">
        <v>90</v>
      </c>
      <c r="AC34" s="94">
        <v>572141</v>
      </c>
      <c r="AD34" s="95">
        <v>0</v>
      </c>
      <c r="AE34" s="95">
        <v>104247</v>
      </c>
      <c r="AF34" s="95">
        <v>0</v>
      </c>
      <c r="AG34" s="95">
        <v>0</v>
      </c>
      <c r="AH34" s="96">
        <v>0</v>
      </c>
      <c r="AI34" s="97">
        <v>0</v>
      </c>
      <c r="AJ34" s="97">
        <v>0</v>
      </c>
      <c r="AK34" s="97">
        <v>0</v>
      </c>
      <c r="AL34" s="97">
        <v>0</v>
      </c>
      <c r="AM34" s="97">
        <v>0</v>
      </c>
      <c r="AN34" s="97">
        <v>0</v>
      </c>
      <c r="AO34" s="97">
        <v>0</v>
      </c>
      <c r="AP34" s="98">
        <f t="shared" si="5"/>
        <v>0</v>
      </c>
      <c r="AQ34" s="99">
        <f t="shared" si="6"/>
        <v>676388</v>
      </c>
      <c r="AR34" s="100" t="s">
        <v>13</v>
      </c>
      <c r="AS34" s="111">
        <v>47347</v>
      </c>
      <c r="AT34" s="101">
        <f t="shared" si="7"/>
        <v>47347</v>
      </c>
      <c r="AU34" s="102">
        <f t="shared" si="8"/>
        <v>723735</v>
      </c>
      <c r="AV34" s="103" t="s">
        <v>172</v>
      </c>
      <c r="AW34" s="104" t="s">
        <v>19</v>
      </c>
      <c r="AX34" s="82" t="s">
        <v>90</v>
      </c>
      <c r="AY34" s="84" t="s">
        <v>13</v>
      </c>
      <c r="AZ34" s="105"/>
      <c r="BA34" s="106"/>
      <c r="BB34" s="107"/>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t="s">
        <v>95</v>
      </c>
      <c r="DE34" t="s">
        <v>96</v>
      </c>
      <c r="DF34" t="s">
        <v>100</v>
      </c>
      <c r="DG34" s="109">
        <f t="shared" si="9"/>
        <v>47347</v>
      </c>
      <c r="DH34" s="109">
        <f t="shared" si="10"/>
        <v>47347</v>
      </c>
      <c r="DI34" s="109">
        <f t="shared" si="11"/>
        <v>47347</v>
      </c>
      <c r="DJ34" s="110">
        <f t="shared" si="12"/>
        <v>6.9999763449381122E-2</v>
      </c>
    </row>
    <row r="35" spans="1:114" customFormat="1" ht="114.75" x14ac:dyDescent="0.25">
      <c r="A35" s="80">
        <v>27</v>
      </c>
      <c r="B35" s="81" t="s">
        <v>97</v>
      </c>
      <c r="C35" s="81" t="s">
        <v>155</v>
      </c>
      <c r="D35" s="82" t="s">
        <v>156</v>
      </c>
      <c r="E35" s="82">
        <v>1</v>
      </c>
      <c r="F35" s="83">
        <v>43069</v>
      </c>
      <c r="G35" s="84" t="s">
        <v>87</v>
      </c>
      <c r="H35" s="85" t="s">
        <v>91</v>
      </c>
      <c r="I35" s="86">
        <v>0</v>
      </c>
      <c r="J35" s="87">
        <v>66000</v>
      </c>
      <c r="K35" s="87">
        <v>0</v>
      </c>
      <c r="L35" s="87">
        <v>149458</v>
      </c>
      <c r="M35" s="87">
        <v>92874</v>
      </c>
      <c r="N35" s="87">
        <v>0</v>
      </c>
      <c r="O35" s="86">
        <v>21583</v>
      </c>
      <c r="P35" s="88">
        <v>0</v>
      </c>
      <c r="Q35" s="89">
        <v>0</v>
      </c>
      <c r="R35" s="89">
        <v>0</v>
      </c>
      <c r="S35" s="89">
        <v>0</v>
      </c>
      <c r="T35" s="89">
        <v>0</v>
      </c>
      <c r="U35" s="89">
        <v>0</v>
      </c>
      <c r="V35" s="89">
        <v>0</v>
      </c>
      <c r="W35" s="89">
        <v>0</v>
      </c>
      <c r="X35" s="90">
        <f t="shared" si="3"/>
        <v>0</v>
      </c>
      <c r="Y35" s="91">
        <f t="shared" si="4"/>
        <v>329915</v>
      </c>
      <c r="Z35" s="92" t="s">
        <v>90</v>
      </c>
      <c r="AA35" s="82" t="s">
        <v>13</v>
      </c>
      <c r="AB35" s="93" t="s">
        <v>90</v>
      </c>
      <c r="AC35" s="94">
        <v>66000</v>
      </c>
      <c r="AD35" s="95">
        <v>0</v>
      </c>
      <c r="AE35" s="95">
        <v>149458</v>
      </c>
      <c r="AF35" s="95">
        <v>92874</v>
      </c>
      <c r="AG35" s="95">
        <v>0</v>
      </c>
      <c r="AH35" s="96">
        <v>0</v>
      </c>
      <c r="AI35" s="97">
        <v>0</v>
      </c>
      <c r="AJ35" s="97">
        <v>0</v>
      </c>
      <c r="AK35" s="97">
        <v>0</v>
      </c>
      <c r="AL35" s="97">
        <v>0</v>
      </c>
      <c r="AM35" s="97">
        <v>0</v>
      </c>
      <c r="AN35" s="97">
        <v>0</v>
      </c>
      <c r="AO35" s="97">
        <v>0</v>
      </c>
      <c r="AP35" s="98">
        <f t="shared" si="5"/>
        <v>0</v>
      </c>
      <c r="AQ35" s="99">
        <f t="shared" si="6"/>
        <v>308332</v>
      </c>
      <c r="AR35" s="100" t="s">
        <v>13</v>
      </c>
      <c r="AS35" s="111">
        <v>21583</v>
      </c>
      <c r="AT35" s="101">
        <f t="shared" si="7"/>
        <v>21583</v>
      </c>
      <c r="AU35" s="102">
        <f t="shared" si="8"/>
        <v>329915</v>
      </c>
      <c r="AV35" s="103" t="s">
        <v>172</v>
      </c>
      <c r="AW35" s="104" t="s">
        <v>19</v>
      </c>
      <c r="AX35" s="82" t="s">
        <v>90</v>
      </c>
      <c r="AY35" s="84" t="s">
        <v>13</v>
      </c>
      <c r="AZ35" s="105"/>
      <c r="BA35" s="106" t="s">
        <v>185</v>
      </c>
      <c r="BB35" s="107" t="s">
        <v>194</v>
      </c>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t="s">
        <v>95</v>
      </c>
      <c r="DE35" t="s">
        <v>96</v>
      </c>
      <c r="DF35" t="s">
        <v>100</v>
      </c>
      <c r="DG35" s="109">
        <f t="shared" si="9"/>
        <v>21583</v>
      </c>
      <c r="DH35" s="109">
        <f t="shared" si="10"/>
        <v>21583</v>
      </c>
      <c r="DI35" s="109">
        <f t="shared" si="11"/>
        <v>21583</v>
      </c>
      <c r="DJ35" s="110">
        <f t="shared" si="12"/>
        <v>6.9999221618255641E-2</v>
      </c>
    </row>
    <row r="36" spans="1:114" customFormat="1" ht="76.5" x14ac:dyDescent="0.25">
      <c r="A36" s="80">
        <v>28</v>
      </c>
      <c r="B36" s="81" t="s">
        <v>113</v>
      </c>
      <c r="C36" s="81" t="s">
        <v>157</v>
      </c>
      <c r="D36" s="82" t="s">
        <v>158</v>
      </c>
      <c r="E36" s="82">
        <v>1</v>
      </c>
      <c r="F36" s="83">
        <v>43008</v>
      </c>
      <c r="G36" s="84" t="s">
        <v>87</v>
      </c>
      <c r="H36" s="85" t="s">
        <v>88</v>
      </c>
      <c r="I36" s="86">
        <v>0</v>
      </c>
      <c r="J36" s="87">
        <v>0</v>
      </c>
      <c r="K36" s="87">
        <v>59760</v>
      </c>
      <c r="L36" s="87">
        <v>0</v>
      </c>
      <c r="M36" s="87">
        <v>0</v>
      </c>
      <c r="N36" s="87">
        <v>0</v>
      </c>
      <c r="O36" s="86">
        <v>4341</v>
      </c>
      <c r="P36" s="88">
        <v>0</v>
      </c>
      <c r="Q36" s="89">
        <v>0</v>
      </c>
      <c r="R36" s="89">
        <v>4</v>
      </c>
      <c r="S36" s="89">
        <v>0</v>
      </c>
      <c r="T36" s="89">
        <v>0</v>
      </c>
      <c r="U36" s="89">
        <v>0</v>
      </c>
      <c r="V36" s="89">
        <v>0</v>
      </c>
      <c r="W36" s="89">
        <v>0</v>
      </c>
      <c r="X36" s="90">
        <f t="shared" si="3"/>
        <v>4</v>
      </c>
      <c r="Y36" s="91">
        <f t="shared" si="4"/>
        <v>64101</v>
      </c>
      <c r="Z36" s="92" t="s">
        <v>90</v>
      </c>
      <c r="AA36" s="82" t="s">
        <v>13</v>
      </c>
      <c r="AB36" s="93" t="s">
        <v>89</v>
      </c>
      <c r="AC36" s="94">
        <v>0</v>
      </c>
      <c r="AD36" s="95">
        <v>59760</v>
      </c>
      <c r="AE36" s="95">
        <v>0</v>
      </c>
      <c r="AF36" s="95">
        <v>0</v>
      </c>
      <c r="AG36" s="95">
        <v>0</v>
      </c>
      <c r="AH36" s="96">
        <v>0</v>
      </c>
      <c r="AI36" s="97">
        <v>0</v>
      </c>
      <c r="AJ36" s="97">
        <v>4</v>
      </c>
      <c r="AK36" s="97">
        <v>0</v>
      </c>
      <c r="AL36" s="97">
        <v>0</v>
      </c>
      <c r="AM36" s="97">
        <v>0</v>
      </c>
      <c r="AN36" s="97">
        <v>0</v>
      </c>
      <c r="AO36" s="97">
        <v>0</v>
      </c>
      <c r="AP36" s="98">
        <f t="shared" si="5"/>
        <v>4</v>
      </c>
      <c r="AQ36" s="99">
        <f t="shared" si="6"/>
        <v>59760</v>
      </c>
      <c r="AR36" s="100" t="s">
        <v>13</v>
      </c>
      <c r="AS36" s="111"/>
      <c r="AT36" s="101">
        <f t="shared" si="7"/>
        <v>4341</v>
      </c>
      <c r="AU36" s="102">
        <f t="shared" si="8"/>
        <v>64101</v>
      </c>
      <c r="AV36" s="103" t="s">
        <v>90</v>
      </c>
      <c r="AW36" s="104" t="s">
        <v>174</v>
      </c>
      <c r="AX36" s="82" t="s">
        <v>90</v>
      </c>
      <c r="AY36" s="84" t="s">
        <v>13</v>
      </c>
      <c r="AZ36" s="105"/>
      <c r="BA36" s="106"/>
      <c r="BB36" s="169" t="s">
        <v>193</v>
      </c>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08"/>
      <c r="CF36" s="108"/>
      <c r="CG36" s="108"/>
      <c r="CH36" s="108"/>
      <c r="CI36" s="108"/>
      <c r="CJ36" s="108"/>
      <c r="CK36" s="108"/>
      <c r="CL36" s="108"/>
      <c r="CM36" s="108"/>
      <c r="CN36" s="108"/>
      <c r="CO36" s="108"/>
      <c r="CP36" s="108"/>
      <c r="CQ36" s="108"/>
      <c r="CR36" s="108"/>
      <c r="CS36" s="108"/>
      <c r="CT36" s="108"/>
      <c r="CU36" s="108"/>
      <c r="CV36" s="108"/>
      <c r="CW36" s="108"/>
      <c r="CX36" s="108"/>
      <c r="CY36" s="108"/>
      <c r="CZ36" s="108"/>
      <c r="DA36" s="108"/>
      <c r="DB36" s="108"/>
      <c r="DC36" s="108"/>
      <c r="DD36" t="s">
        <v>95</v>
      </c>
      <c r="DE36" t="s">
        <v>96</v>
      </c>
      <c r="DF36" t="s">
        <v>100</v>
      </c>
      <c r="DG36" s="109">
        <f t="shared" si="9"/>
        <v>0</v>
      </c>
      <c r="DH36" s="109">
        <f t="shared" si="10"/>
        <v>0</v>
      </c>
      <c r="DI36" s="109">
        <f t="shared" si="11"/>
        <v>4341</v>
      </c>
      <c r="DJ36" s="110">
        <f t="shared" si="12"/>
        <v>7.2640562248995982E-2</v>
      </c>
    </row>
    <row r="37" spans="1:114" customFormat="1" ht="76.5" x14ac:dyDescent="0.25">
      <c r="A37" s="80">
        <v>29</v>
      </c>
      <c r="B37" s="81" t="s">
        <v>101</v>
      </c>
      <c r="C37" s="81" t="s">
        <v>159</v>
      </c>
      <c r="D37" s="82" t="s">
        <v>160</v>
      </c>
      <c r="E37" s="82">
        <v>1</v>
      </c>
      <c r="F37" s="83">
        <v>43008</v>
      </c>
      <c r="G37" s="84" t="s">
        <v>87</v>
      </c>
      <c r="H37" s="85" t="s">
        <v>88</v>
      </c>
      <c r="I37" s="86">
        <v>0</v>
      </c>
      <c r="J37" s="87">
        <v>0</v>
      </c>
      <c r="K37" s="87">
        <v>44820</v>
      </c>
      <c r="L37" s="87">
        <v>0</v>
      </c>
      <c r="M37" s="87">
        <v>0</v>
      </c>
      <c r="N37" s="87">
        <v>0</v>
      </c>
      <c r="O37" s="86">
        <v>3256</v>
      </c>
      <c r="P37" s="88">
        <v>0</v>
      </c>
      <c r="Q37" s="89">
        <v>0</v>
      </c>
      <c r="R37" s="89">
        <v>3</v>
      </c>
      <c r="S37" s="89">
        <v>0</v>
      </c>
      <c r="T37" s="89">
        <v>0</v>
      </c>
      <c r="U37" s="89">
        <v>0</v>
      </c>
      <c r="V37" s="89">
        <v>0</v>
      </c>
      <c r="W37" s="89">
        <v>0</v>
      </c>
      <c r="X37" s="90">
        <f t="shared" si="3"/>
        <v>3</v>
      </c>
      <c r="Y37" s="91">
        <f t="shared" si="4"/>
        <v>48076</v>
      </c>
      <c r="Z37" s="92" t="s">
        <v>90</v>
      </c>
      <c r="AA37" s="82" t="s">
        <v>13</v>
      </c>
      <c r="AB37" s="93" t="s">
        <v>89</v>
      </c>
      <c r="AC37" s="94">
        <v>0</v>
      </c>
      <c r="AD37" s="95">
        <v>44820</v>
      </c>
      <c r="AE37" s="95">
        <v>0</v>
      </c>
      <c r="AF37" s="95">
        <v>0</v>
      </c>
      <c r="AG37" s="95">
        <v>0</v>
      </c>
      <c r="AH37" s="96">
        <v>0</v>
      </c>
      <c r="AI37" s="97">
        <v>0</v>
      </c>
      <c r="AJ37" s="97">
        <v>3</v>
      </c>
      <c r="AK37" s="97">
        <v>0</v>
      </c>
      <c r="AL37" s="97">
        <v>0</v>
      </c>
      <c r="AM37" s="97">
        <v>0</v>
      </c>
      <c r="AN37" s="97">
        <v>0</v>
      </c>
      <c r="AO37" s="97">
        <v>0</v>
      </c>
      <c r="AP37" s="98">
        <f t="shared" si="5"/>
        <v>3</v>
      </c>
      <c r="AQ37" s="99">
        <f t="shared" si="6"/>
        <v>44820</v>
      </c>
      <c r="AR37" s="100" t="s">
        <v>13</v>
      </c>
      <c r="AS37" s="111"/>
      <c r="AT37" s="101">
        <f t="shared" si="7"/>
        <v>3256</v>
      </c>
      <c r="AU37" s="102">
        <f t="shared" si="8"/>
        <v>48076</v>
      </c>
      <c r="AV37" s="103" t="s">
        <v>90</v>
      </c>
      <c r="AW37" s="104" t="s">
        <v>174</v>
      </c>
      <c r="AX37" s="82" t="s">
        <v>90</v>
      </c>
      <c r="AY37" s="84" t="s">
        <v>13</v>
      </c>
      <c r="AZ37" s="105"/>
      <c r="BA37" s="106"/>
      <c r="BB37" s="169" t="s">
        <v>193</v>
      </c>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t="s">
        <v>95</v>
      </c>
      <c r="DE37" t="s">
        <v>96</v>
      </c>
      <c r="DF37" t="s">
        <v>100</v>
      </c>
      <c r="DG37" s="109">
        <f t="shared" si="9"/>
        <v>0</v>
      </c>
      <c r="DH37" s="109">
        <f t="shared" si="10"/>
        <v>0</v>
      </c>
      <c r="DI37" s="109">
        <f t="shared" si="11"/>
        <v>3256</v>
      </c>
      <c r="DJ37" s="110">
        <f t="shared" si="12"/>
        <v>7.2646140116019636E-2</v>
      </c>
    </row>
    <row r="38" spans="1:114" customFormat="1" ht="76.5" x14ac:dyDescent="0.25">
      <c r="A38" s="80">
        <v>30</v>
      </c>
      <c r="B38" s="81" t="s">
        <v>116</v>
      </c>
      <c r="C38" s="81" t="s">
        <v>161</v>
      </c>
      <c r="D38" s="82" t="s">
        <v>162</v>
      </c>
      <c r="E38" s="82">
        <v>1</v>
      </c>
      <c r="F38" s="83">
        <v>42794</v>
      </c>
      <c r="G38" s="84" t="s">
        <v>87</v>
      </c>
      <c r="H38" s="85" t="s">
        <v>88</v>
      </c>
      <c r="I38" s="86">
        <v>0</v>
      </c>
      <c r="J38" s="87">
        <v>0</v>
      </c>
      <c r="K38" s="87">
        <v>74592</v>
      </c>
      <c r="L38" s="87">
        <v>0</v>
      </c>
      <c r="M38" s="87">
        <v>0</v>
      </c>
      <c r="N38" s="87">
        <v>0</v>
      </c>
      <c r="O38" s="86">
        <v>5352</v>
      </c>
      <c r="P38" s="88">
        <v>0</v>
      </c>
      <c r="Q38" s="89">
        <v>6</v>
      </c>
      <c r="R38" s="89">
        <v>0</v>
      </c>
      <c r="S38" s="89">
        <v>0</v>
      </c>
      <c r="T38" s="89">
        <v>0</v>
      </c>
      <c r="U38" s="89">
        <v>0</v>
      </c>
      <c r="V38" s="89">
        <v>0</v>
      </c>
      <c r="W38" s="89">
        <v>0</v>
      </c>
      <c r="X38" s="90">
        <f t="shared" si="3"/>
        <v>6</v>
      </c>
      <c r="Y38" s="91">
        <f t="shared" si="4"/>
        <v>79944</v>
      </c>
      <c r="Z38" s="92" t="s">
        <v>90</v>
      </c>
      <c r="AA38" s="82" t="s">
        <v>13</v>
      </c>
      <c r="AB38" s="93" t="s">
        <v>89</v>
      </c>
      <c r="AC38" s="94">
        <v>0</v>
      </c>
      <c r="AD38" s="95">
        <v>74592</v>
      </c>
      <c r="AE38" s="95">
        <v>0</v>
      </c>
      <c r="AF38" s="95">
        <v>0</v>
      </c>
      <c r="AG38" s="95">
        <v>0</v>
      </c>
      <c r="AH38" s="96">
        <v>0</v>
      </c>
      <c r="AI38" s="97">
        <v>6</v>
      </c>
      <c r="AJ38" s="97">
        <v>0</v>
      </c>
      <c r="AK38" s="97">
        <v>0</v>
      </c>
      <c r="AL38" s="97">
        <v>0</v>
      </c>
      <c r="AM38" s="97">
        <v>0</v>
      </c>
      <c r="AN38" s="97">
        <v>0</v>
      </c>
      <c r="AO38" s="97">
        <v>0</v>
      </c>
      <c r="AP38" s="98">
        <f t="shared" si="5"/>
        <v>6</v>
      </c>
      <c r="AQ38" s="99">
        <f t="shared" si="6"/>
        <v>74592</v>
      </c>
      <c r="AR38" s="100" t="s">
        <v>13</v>
      </c>
      <c r="AS38" s="111"/>
      <c r="AT38" s="101">
        <f t="shared" si="7"/>
        <v>5352</v>
      </c>
      <c r="AU38" s="102">
        <f t="shared" si="8"/>
        <v>79944</v>
      </c>
      <c r="AV38" s="103" t="s">
        <v>90</v>
      </c>
      <c r="AW38" s="104" t="s">
        <v>174</v>
      </c>
      <c r="AX38" s="82" t="s">
        <v>90</v>
      </c>
      <c r="AY38" s="84" t="s">
        <v>13</v>
      </c>
      <c r="AZ38" s="105"/>
      <c r="BA38" s="106"/>
      <c r="BB38" s="169" t="s">
        <v>193</v>
      </c>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t="s">
        <v>95</v>
      </c>
      <c r="DE38" t="s">
        <v>96</v>
      </c>
      <c r="DF38" t="s">
        <v>100</v>
      </c>
      <c r="DG38" s="109">
        <f t="shared" si="9"/>
        <v>0</v>
      </c>
      <c r="DH38" s="109">
        <f t="shared" si="10"/>
        <v>0</v>
      </c>
      <c r="DI38" s="109">
        <f t="shared" si="11"/>
        <v>5352</v>
      </c>
      <c r="DJ38" s="110">
        <f t="shared" si="12"/>
        <v>7.1750321750321755E-2</v>
      </c>
    </row>
    <row r="39" spans="1:114" customFormat="1" x14ac:dyDescent="0.25">
      <c r="A39" s="80">
        <v>31</v>
      </c>
      <c r="B39" s="81" t="s">
        <v>116</v>
      </c>
      <c r="C39" s="81" t="s">
        <v>163</v>
      </c>
      <c r="D39" s="82" t="s">
        <v>164</v>
      </c>
      <c r="E39" s="82">
        <v>1</v>
      </c>
      <c r="F39" s="83">
        <v>43069</v>
      </c>
      <c r="G39" s="84" t="s">
        <v>87</v>
      </c>
      <c r="H39" s="85" t="s">
        <v>88</v>
      </c>
      <c r="I39" s="86">
        <v>0</v>
      </c>
      <c r="J39" s="87">
        <v>113956</v>
      </c>
      <c r="K39" s="87">
        <v>0</v>
      </c>
      <c r="L39" s="87">
        <v>20675</v>
      </c>
      <c r="M39" s="87">
        <v>4423</v>
      </c>
      <c r="N39" s="87">
        <v>0</v>
      </c>
      <c r="O39" s="86">
        <v>9734</v>
      </c>
      <c r="P39" s="88">
        <v>0</v>
      </c>
      <c r="Q39" s="89">
        <v>0</v>
      </c>
      <c r="R39" s="89">
        <v>0</v>
      </c>
      <c r="S39" s="89">
        <v>0</v>
      </c>
      <c r="T39" s="89">
        <v>0</v>
      </c>
      <c r="U39" s="89">
        <v>0</v>
      </c>
      <c r="V39" s="89">
        <v>0</v>
      </c>
      <c r="W39" s="89">
        <v>0</v>
      </c>
      <c r="X39" s="90">
        <f t="shared" si="3"/>
        <v>0</v>
      </c>
      <c r="Y39" s="91">
        <f t="shared" si="4"/>
        <v>148788</v>
      </c>
      <c r="Z39" s="92" t="s">
        <v>90</v>
      </c>
      <c r="AA39" s="82" t="s">
        <v>13</v>
      </c>
      <c r="AB39" s="93" t="s">
        <v>90</v>
      </c>
      <c r="AC39" s="94">
        <v>113956</v>
      </c>
      <c r="AD39" s="95">
        <v>0</v>
      </c>
      <c r="AE39" s="95">
        <v>20675</v>
      </c>
      <c r="AF39" s="95">
        <v>4423</v>
      </c>
      <c r="AG39" s="95">
        <v>0</v>
      </c>
      <c r="AH39" s="96">
        <v>0</v>
      </c>
      <c r="AI39" s="97">
        <v>0</v>
      </c>
      <c r="AJ39" s="97">
        <v>0</v>
      </c>
      <c r="AK39" s="97">
        <v>0</v>
      </c>
      <c r="AL39" s="97">
        <v>0</v>
      </c>
      <c r="AM39" s="97">
        <v>0</v>
      </c>
      <c r="AN39" s="97">
        <v>0</v>
      </c>
      <c r="AO39" s="97">
        <v>0</v>
      </c>
      <c r="AP39" s="98">
        <f t="shared" si="5"/>
        <v>0</v>
      </c>
      <c r="AQ39" s="99">
        <f t="shared" si="6"/>
        <v>139054</v>
      </c>
      <c r="AR39" s="100" t="s">
        <v>13</v>
      </c>
      <c r="AS39" s="111">
        <v>9734</v>
      </c>
      <c r="AT39" s="101">
        <f t="shared" si="7"/>
        <v>9734</v>
      </c>
      <c r="AU39" s="102">
        <f t="shared" si="8"/>
        <v>148788</v>
      </c>
      <c r="AV39" s="103" t="s">
        <v>13</v>
      </c>
      <c r="AW39" s="104" t="s">
        <v>19</v>
      </c>
      <c r="AX39" s="82" t="s">
        <v>90</v>
      </c>
      <c r="AY39" s="84" t="s">
        <v>13</v>
      </c>
      <c r="AZ39" s="105"/>
      <c r="BA39" s="106"/>
      <c r="BB39" s="107"/>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t="s">
        <v>95</v>
      </c>
      <c r="DE39" t="s">
        <v>96</v>
      </c>
      <c r="DF39" t="s">
        <v>100</v>
      </c>
      <c r="DG39" s="109">
        <f t="shared" si="9"/>
        <v>9734</v>
      </c>
      <c r="DH39" s="109">
        <f t="shared" si="10"/>
        <v>9734</v>
      </c>
      <c r="DI39" s="109">
        <f t="shared" si="11"/>
        <v>9734</v>
      </c>
      <c r="DJ39" s="110">
        <f t="shared" si="12"/>
        <v>7.0001582119176717E-2</v>
      </c>
    </row>
    <row r="40" spans="1:114" customFormat="1" ht="76.5" x14ac:dyDescent="0.25">
      <c r="A40" s="80">
        <v>32</v>
      </c>
      <c r="B40" s="81" t="s">
        <v>113</v>
      </c>
      <c r="C40" s="81" t="s">
        <v>165</v>
      </c>
      <c r="D40" s="82" t="s">
        <v>166</v>
      </c>
      <c r="E40" s="82">
        <v>1</v>
      </c>
      <c r="F40" s="83">
        <v>43069</v>
      </c>
      <c r="G40" s="84" t="s">
        <v>87</v>
      </c>
      <c r="H40" s="85" t="s">
        <v>88</v>
      </c>
      <c r="I40" s="86">
        <v>0</v>
      </c>
      <c r="J40" s="87">
        <v>0</v>
      </c>
      <c r="K40" s="87">
        <v>207120</v>
      </c>
      <c r="L40" s="87">
        <v>110429</v>
      </c>
      <c r="M40" s="87">
        <v>0</v>
      </c>
      <c r="N40" s="87">
        <v>0</v>
      </c>
      <c r="O40" s="86">
        <v>22959</v>
      </c>
      <c r="P40" s="88">
        <v>0</v>
      </c>
      <c r="Q40" s="89">
        <v>0</v>
      </c>
      <c r="R40" s="89">
        <v>0</v>
      </c>
      <c r="S40" s="89">
        <v>5</v>
      </c>
      <c r="T40" s="89">
        <v>5</v>
      </c>
      <c r="U40" s="89">
        <v>0</v>
      </c>
      <c r="V40" s="89">
        <v>0</v>
      </c>
      <c r="W40" s="89">
        <v>0</v>
      </c>
      <c r="X40" s="90">
        <f t="shared" si="3"/>
        <v>10</v>
      </c>
      <c r="Y40" s="91">
        <f t="shared" si="4"/>
        <v>340508</v>
      </c>
      <c r="Z40" s="92" t="s">
        <v>90</v>
      </c>
      <c r="AA40" s="82" t="s">
        <v>13</v>
      </c>
      <c r="AB40" s="93" t="s">
        <v>89</v>
      </c>
      <c r="AC40" s="94">
        <v>0</v>
      </c>
      <c r="AD40" s="95">
        <v>207120</v>
      </c>
      <c r="AE40" s="95">
        <v>110429</v>
      </c>
      <c r="AF40" s="95">
        <v>0</v>
      </c>
      <c r="AG40" s="95">
        <v>0</v>
      </c>
      <c r="AH40" s="96">
        <v>0</v>
      </c>
      <c r="AI40" s="97">
        <v>0</v>
      </c>
      <c r="AJ40" s="97">
        <v>0</v>
      </c>
      <c r="AK40" s="97">
        <v>5</v>
      </c>
      <c r="AL40" s="97">
        <v>5</v>
      </c>
      <c r="AM40" s="97">
        <v>0</v>
      </c>
      <c r="AN40" s="97">
        <v>0</v>
      </c>
      <c r="AO40" s="97">
        <v>0</v>
      </c>
      <c r="AP40" s="98">
        <f t="shared" si="5"/>
        <v>10</v>
      </c>
      <c r="AQ40" s="99">
        <f t="shared" si="6"/>
        <v>317549</v>
      </c>
      <c r="AR40" s="100" t="s">
        <v>13</v>
      </c>
      <c r="AS40" s="111"/>
      <c r="AT40" s="101">
        <f t="shared" si="7"/>
        <v>22959</v>
      </c>
      <c r="AU40" s="102">
        <f t="shared" si="8"/>
        <v>340508</v>
      </c>
      <c r="AV40" s="103" t="s">
        <v>90</v>
      </c>
      <c r="AW40" s="104" t="s">
        <v>174</v>
      </c>
      <c r="AX40" s="82" t="s">
        <v>90</v>
      </c>
      <c r="AY40" s="84" t="s">
        <v>13</v>
      </c>
      <c r="AZ40" s="105"/>
      <c r="BA40" s="106"/>
      <c r="BB40" s="169" t="s">
        <v>193</v>
      </c>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t="s">
        <v>95</v>
      </c>
      <c r="DE40" t="s">
        <v>96</v>
      </c>
      <c r="DF40" t="s">
        <v>100</v>
      </c>
      <c r="DG40" s="109">
        <f t="shared" si="9"/>
        <v>0</v>
      </c>
      <c r="DH40" s="109">
        <f t="shared" si="10"/>
        <v>0</v>
      </c>
      <c r="DI40" s="109">
        <f t="shared" si="11"/>
        <v>22959</v>
      </c>
      <c r="DJ40" s="110">
        <f t="shared" si="12"/>
        <v>7.2300652812636784E-2</v>
      </c>
    </row>
    <row r="41" spans="1:114" customFormat="1" ht="102" x14ac:dyDescent="0.25">
      <c r="A41" s="80">
        <v>33</v>
      </c>
      <c r="B41" s="81" t="s">
        <v>97</v>
      </c>
      <c r="C41" s="81" t="s">
        <v>94</v>
      </c>
      <c r="D41" s="82" t="s">
        <v>167</v>
      </c>
      <c r="E41" s="82">
        <v>1</v>
      </c>
      <c r="F41" s="83">
        <v>42947</v>
      </c>
      <c r="G41" s="84" t="s">
        <v>87</v>
      </c>
      <c r="H41" s="85" t="s">
        <v>88</v>
      </c>
      <c r="I41" s="86">
        <v>0</v>
      </c>
      <c r="J41" s="87">
        <v>1432332</v>
      </c>
      <c r="K41" s="87">
        <v>0</v>
      </c>
      <c r="L41" s="87">
        <v>550210</v>
      </c>
      <c r="M41" s="87">
        <v>0</v>
      </c>
      <c r="N41" s="87">
        <v>0</v>
      </c>
      <c r="O41" s="86">
        <v>138778</v>
      </c>
      <c r="P41" s="88">
        <v>0</v>
      </c>
      <c r="Q41" s="89">
        <v>0</v>
      </c>
      <c r="R41" s="89">
        <v>0</v>
      </c>
      <c r="S41" s="89">
        <v>0</v>
      </c>
      <c r="T41" s="89">
        <v>0</v>
      </c>
      <c r="U41" s="89">
        <v>0</v>
      </c>
      <c r="V41" s="89">
        <v>0</v>
      </c>
      <c r="W41" s="89">
        <v>0</v>
      </c>
      <c r="X41" s="90">
        <f t="shared" si="3"/>
        <v>0</v>
      </c>
      <c r="Y41" s="91">
        <f t="shared" si="4"/>
        <v>2121320</v>
      </c>
      <c r="Z41" s="92" t="s">
        <v>90</v>
      </c>
      <c r="AA41" s="82" t="s">
        <v>13</v>
      </c>
      <c r="AB41" s="93" t="s">
        <v>90</v>
      </c>
      <c r="AC41" s="94">
        <v>1432332</v>
      </c>
      <c r="AD41" s="95">
        <v>0</v>
      </c>
      <c r="AE41" s="95">
        <v>550210</v>
      </c>
      <c r="AF41" s="95">
        <v>0</v>
      </c>
      <c r="AG41" s="95">
        <v>0</v>
      </c>
      <c r="AH41" s="96">
        <v>0</v>
      </c>
      <c r="AI41" s="97">
        <v>0</v>
      </c>
      <c r="AJ41" s="97">
        <v>0</v>
      </c>
      <c r="AK41" s="97">
        <v>0</v>
      </c>
      <c r="AL41" s="97">
        <v>0</v>
      </c>
      <c r="AM41" s="97">
        <v>0</v>
      </c>
      <c r="AN41" s="97">
        <v>0</v>
      </c>
      <c r="AO41" s="97">
        <v>0</v>
      </c>
      <c r="AP41" s="98">
        <f t="shared" si="5"/>
        <v>0</v>
      </c>
      <c r="AQ41" s="99">
        <f t="shared" si="6"/>
        <v>1982542</v>
      </c>
      <c r="AR41" s="100" t="s">
        <v>13</v>
      </c>
      <c r="AS41" s="111">
        <v>138778</v>
      </c>
      <c r="AT41" s="101">
        <f t="shared" si="7"/>
        <v>138778</v>
      </c>
      <c r="AU41" s="102">
        <f t="shared" si="8"/>
        <v>2121320</v>
      </c>
      <c r="AV41" s="103" t="s">
        <v>13</v>
      </c>
      <c r="AW41" s="104" t="s">
        <v>19</v>
      </c>
      <c r="AX41" s="82" t="s">
        <v>90</v>
      </c>
      <c r="AY41" s="84" t="s">
        <v>13</v>
      </c>
      <c r="AZ41" s="105"/>
      <c r="BA41" s="106" t="s">
        <v>186</v>
      </c>
      <c r="BB41" s="107" t="s">
        <v>189</v>
      </c>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t="s">
        <v>95</v>
      </c>
      <c r="DE41" t="s">
        <v>96</v>
      </c>
      <c r="DF41" t="s">
        <v>100</v>
      </c>
      <c r="DG41" s="109">
        <f t="shared" si="9"/>
        <v>138778</v>
      </c>
      <c r="DH41" s="109">
        <f t="shared" si="10"/>
        <v>138778</v>
      </c>
      <c r="DI41" s="109">
        <f t="shared" si="11"/>
        <v>138778</v>
      </c>
      <c r="DJ41" s="110">
        <f t="shared" si="12"/>
        <v>7.0000030264175991E-2</v>
      </c>
    </row>
    <row r="42" spans="1:114" customFormat="1" ht="114.75" x14ac:dyDescent="0.25">
      <c r="A42" s="80">
        <v>34</v>
      </c>
      <c r="B42" s="81" t="s">
        <v>97</v>
      </c>
      <c r="C42" s="81" t="s">
        <v>168</v>
      </c>
      <c r="D42" s="82" t="s">
        <v>169</v>
      </c>
      <c r="E42" s="82">
        <v>1</v>
      </c>
      <c r="F42" s="83"/>
      <c r="G42" s="84" t="s">
        <v>87</v>
      </c>
      <c r="H42" s="85" t="s">
        <v>92</v>
      </c>
      <c r="I42" s="86">
        <v>0</v>
      </c>
      <c r="J42" s="87">
        <v>0</v>
      </c>
      <c r="K42" s="87">
        <v>0</v>
      </c>
      <c r="L42" s="87">
        <v>136819</v>
      </c>
      <c r="M42" s="87">
        <v>0</v>
      </c>
      <c r="N42" s="87">
        <v>0</v>
      </c>
      <c r="O42" s="86">
        <v>0</v>
      </c>
      <c r="P42" s="88">
        <v>0</v>
      </c>
      <c r="Q42" s="89">
        <v>0</v>
      </c>
      <c r="R42" s="89">
        <v>0</v>
      </c>
      <c r="S42" s="89">
        <v>0</v>
      </c>
      <c r="T42" s="89">
        <v>0</v>
      </c>
      <c r="U42" s="89">
        <v>0</v>
      </c>
      <c r="V42" s="89">
        <v>0</v>
      </c>
      <c r="W42" s="89">
        <v>0</v>
      </c>
      <c r="X42" s="90">
        <f t="shared" si="3"/>
        <v>0</v>
      </c>
      <c r="Y42" s="91">
        <f t="shared" si="4"/>
        <v>136819</v>
      </c>
      <c r="Z42" s="92" t="s">
        <v>90</v>
      </c>
      <c r="AA42" s="82" t="s">
        <v>13</v>
      </c>
      <c r="AB42" s="93" t="s">
        <v>90</v>
      </c>
      <c r="AC42" s="94">
        <v>0</v>
      </c>
      <c r="AD42" s="95">
        <v>0</v>
      </c>
      <c r="AE42" s="95">
        <v>136819</v>
      </c>
      <c r="AF42" s="95">
        <v>0</v>
      </c>
      <c r="AG42" s="95">
        <v>0</v>
      </c>
      <c r="AH42" s="96">
        <v>0</v>
      </c>
      <c r="AI42" s="97">
        <v>0</v>
      </c>
      <c r="AJ42" s="97">
        <v>0</v>
      </c>
      <c r="AK42" s="97">
        <v>0</v>
      </c>
      <c r="AL42" s="97">
        <v>0</v>
      </c>
      <c r="AM42" s="97">
        <v>0</v>
      </c>
      <c r="AN42" s="97">
        <v>0</v>
      </c>
      <c r="AO42" s="97">
        <v>0</v>
      </c>
      <c r="AP42" s="98">
        <f t="shared" si="5"/>
        <v>0</v>
      </c>
      <c r="AQ42" s="99">
        <f t="shared" si="6"/>
        <v>136819</v>
      </c>
      <c r="AR42" s="100" t="s">
        <v>13</v>
      </c>
      <c r="AS42" s="111">
        <v>0</v>
      </c>
      <c r="AT42" s="101">
        <f t="shared" si="7"/>
        <v>0</v>
      </c>
      <c r="AU42" s="102">
        <f t="shared" si="8"/>
        <v>136819</v>
      </c>
      <c r="AV42" s="103" t="s">
        <v>90</v>
      </c>
      <c r="AW42" s="104" t="s">
        <v>90</v>
      </c>
      <c r="AX42" s="82" t="s">
        <v>90</v>
      </c>
      <c r="AY42" s="84" t="s">
        <v>13</v>
      </c>
      <c r="AZ42" s="105"/>
      <c r="BA42" s="106" t="s">
        <v>187</v>
      </c>
      <c r="BB42" s="107" t="s">
        <v>188</v>
      </c>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t="s">
        <v>95</v>
      </c>
      <c r="DE42" t="s">
        <v>96</v>
      </c>
      <c r="DF42" t="s">
        <v>100</v>
      </c>
      <c r="DG42" s="109">
        <f t="shared" si="9"/>
        <v>0</v>
      </c>
      <c r="DH42" s="109">
        <f t="shared" si="10"/>
        <v>0</v>
      </c>
      <c r="DI42" s="109">
        <f t="shared" si="11"/>
        <v>0</v>
      </c>
      <c r="DJ42" s="110">
        <f t="shared" si="12"/>
        <v>0</v>
      </c>
    </row>
    <row r="43" spans="1:114" customFormat="1" x14ac:dyDescent="0.25">
      <c r="A43" s="80">
        <v>35</v>
      </c>
      <c r="B43" s="81"/>
      <c r="C43" s="81"/>
      <c r="D43" s="82"/>
      <c r="E43" s="82"/>
      <c r="F43" s="83"/>
      <c r="G43" s="84"/>
      <c r="H43" s="85"/>
      <c r="I43" s="86"/>
      <c r="J43" s="87"/>
      <c r="K43" s="87"/>
      <c r="L43" s="87"/>
      <c r="M43" s="87"/>
      <c r="N43" s="87"/>
      <c r="O43" s="86"/>
      <c r="P43" s="88"/>
      <c r="Q43" s="89"/>
      <c r="R43" s="89"/>
      <c r="S43" s="89"/>
      <c r="T43" s="89"/>
      <c r="U43" s="89"/>
      <c r="V43" s="89"/>
      <c r="W43" s="89"/>
      <c r="X43" s="90">
        <f t="shared" si="3"/>
        <v>0</v>
      </c>
      <c r="Y43" s="91">
        <f t="shared" si="4"/>
        <v>0</v>
      </c>
      <c r="Z43" s="92"/>
      <c r="AA43" s="82"/>
      <c r="AB43" s="93"/>
      <c r="AC43" s="94"/>
      <c r="AD43" s="95"/>
      <c r="AE43" s="95"/>
      <c r="AF43" s="95"/>
      <c r="AG43" s="95"/>
      <c r="AH43" s="96"/>
      <c r="AI43" s="97"/>
      <c r="AJ43" s="97"/>
      <c r="AK43" s="97"/>
      <c r="AL43" s="97"/>
      <c r="AM43" s="97"/>
      <c r="AN43" s="97"/>
      <c r="AO43" s="97"/>
      <c r="AP43" s="98">
        <f t="shared" si="5"/>
        <v>0</v>
      </c>
      <c r="AQ43" s="99">
        <f t="shared" si="6"/>
        <v>0</v>
      </c>
      <c r="AR43" s="100" t="s">
        <v>13</v>
      </c>
      <c r="AS43" s="95"/>
      <c r="AT43" s="101">
        <f t="shared" si="7"/>
        <v>0</v>
      </c>
      <c r="AU43" s="102">
        <f t="shared" si="8"/>
        <v>0</v>
      </c>
      <c r="AV43" s="103"/>
      <c r="AW43" s="104"/>
      <c r="AX43" s="82"/>
      <c r="AY43" s="84"/>
      <c r="AZ43" s="105"/>
      <c r="BA43" s="106"/>
      <c r="BB43" s="107"/>
      <c r="DD43" t="s">
        <v>95</v>
      </c>
      <c r="DE43" t="s">
        <v>96</v>
      </c>
      <c r="DF43" t="s">
        <v>100</v>
      </c>
      <c r="DG43" s="109">
        <f t="shared" si="9"/>
        <v>0</v>
      </c>
      <c r="DH43" s="109" t="e">
        <f t="shared" si="10"/>
        <v>#DIV/0!</v>
      </c>
      <c r="DI43" s="109" t="e">
        <f t="shared" si="11"/>
        <v>#DIV/0!</v>
      </c>
      <c r="DJ43" s="110">
        <f t="shared" si="12"/>
        <v>0</v>
      </c>
    </row>
    <row r="44" spans="1:114" customFormat="1" x14ac:dyDescent="0.25">
      <c r="A44" s="80">
        <v>36</v>
      </c>
      <c r="B44" s="81"/>
      <c r="C44" s="81"/>
      <c r="D44" s="82"/>
      <c r="E44" s="82"/>
      <c r="F44" s="83"/>
      <c r="G44" s="84"/>
      <c r="H44" s="85"/>
      <c r="I44" s="86"/>
      <c r="J44" s="87"/>
      <c r="K44" s="87"/>
      <c r="L44" s="87"/>
      <c r="M44" s="87"/>
      <c r="N44" s="87"/>
      <c r="O44" s="86"/>
      <c r="P44" s="88"/>
      <c r="Q44" s="89"/>
      <c r="R44" s="89"/>
      <c r="S44" s="89"/>
      <c r="T44" s="89"/>
      <c r="U44" s="89"/>
      <c r="V44" s="89"/>
      <c r="W44" s="89"/>
      <c r="X44" s="90">
        <f t="shared" si="3"/>
        <v>0</v>
      </c>
      <c r="Y44" s="91">
        <f t="shared" si="4"/>
        <v>0</v>
      </c>
      <c r="Z44" s="92"/>
      <c r="AA44" s="82"/>
      <c r="AB44" s="93"/>
      <c r="AC44" s="94"/>
      <c r="AD44" s="95"/>
      <c r="AE44" s="95"/>
      <c r="AF44" s="95"/>
      <c r="AG44" s="95"/>
      <c r="AH44" s="96"/>
      <c r="AI44" s="97"/>
      <c r="AJ44" s="97"/>
      <c r="AK44" s="97"/>
      <c r="AL44" s="97"/>
      <c r="AM44" s="97"/>
      <c r="AN44" s="97"/>
      <c r="AO44" s="97"/>
      <c r="AP44" s="98">
        <f t="shared" si="5"/>
        <v>0</v>
      </c>
      <c r="AQ44" s="99">
        <f t="shared" si="6"/>
        <v>0</v>
      </c>
      <c r="AR44" s="100" t="s">
        <v>13</v>
      </c>
      <c r="AS44" s="95"/>
      <c r="AT44" s="101">
        <f t="shared" si="7"/>
        <v>0</v>
      </c>
      <c r="AU44" s="102">
        <f t="shared" si="8"/>
        <v>0</v>
      </c>
      <c r="AV44" s="103"/>
      <c r="AW44" s="104"/>
      <c r="AX44" s="82"/>
      <c r="AY44" s="84"/>
      <c r="AZ44" s="105"/>
      <c r="BA44" s="106"/>
      <c r="BB44" s="107"/>
      <c r="DD44" t="s">
        <v>95</v>
      </c>
      <c r="DE44" t="s">
        <v>96</v>
      </c>
      <c r="DF44" t="s">
        <v>100</v>
      </c>
      <c r="DG44" s="109">
        <f t="shared" si="9"/>
        <v>0</v>
      </c>
      <c r="DH44" s="109" t="e">
        <f t="shared" si="10"/>
        <v>#DIV/0!</v>
      </c>
      <c r="DI44" s="109" t="e">
        <f t="shared" si="11"/>
        <v>#DIV/0!</v>
      </c>
      <c r="DJ44" s="110">
        <f t="shared" si="12"/>
        <v>0</v>
      </c>
    </row>
    <row r="45" spans="1:114" customFormat="1" x14ac:dyDescent="0.25">
      <c r="A45" s="80">
        <v>37</v>
      </c>
      <c r="B45" s="81"/>
      <c r="C45" s="81"/>
      <c r="D45" s="82"/>
      <c r="E45" s="82"/>
      <c r="F45" s="83"/>
      <c r="G45" s="84"/>
      <c r="H45" s="85"/>
      <c r="I45" s="86"/>
      <c r="J45" s="87"/>
      <c r="K45" s="87"/>
      <c r="L45" s="87"/>
      <c r="M45" s="87"/>
      <c r="N45" s="87"/>
      <c r="O45" s="86"/>
      <c r="P45" s="88"/>
      <c r="Q45" s="89"/>
      <c r="R45" s="89"/>
      <c r="S45" s="89"/>
      <c r="T45" s="89"/>
      <c r="U45" s="89"/>
      <c r="V45" s="89"/>
      <c r="W45" s="89"/>
      <c r="X45" s="90">
        <f t="shared" si="3"/>
        <v>0</v>
      </c>
      <c r="Y45" s="91">
        <f t="shared" si="4"/>
        <v>0</v>
      </c>
      <c r="Z45" s="92"/>
      <c r="AA45" s="82"/>
      <c r="AB45" s="93"/>
      <c r="AC45" s="94"/>
      <c r="AD45" s="95"/>
      <c r="AE45" s="95"/>
      <c r="AF45" s="95"/>
      <c r="AG45" s="95"/>
      <c r="AH45" s="96"/>
      <c r="AI45" s="97"/>
      <c r="AJ45" s="97"/>
      <c r="AK45" s="97"/>
      <c r="AL45" s="97"/>
      <c r="AM45" s="97"/>
      <c r="AN45" s="97"/>
      <c r="AO45" s="97"/>
      <c r="AP45" s="98">
        <f t="shared" si="5"/>
        <v>0</v>
      </c>
      <c r="AQ45" s="99">
        <f t="shared" si="6"/>
        <v>0</v>
      </c>
      <c r="AR45" s="100" t="s">
        <v>13</v>
      </c>
      <c r="AS45" s="95"/>
      <c r="AT45" s="101">
        <f t="shared" si="7"/>
        <v>0</v>
      </c>
      <c r="AU45" s="102">
        <f t="shared" si="8"/>
        <v>0</v>
      </c>
      <c r="AV45" s="103"/>
      <c r="AW45" s="104"/>
      <c r="AX45" s="82"/>
      <c r="AY45" s="84"/>
      <c r="AZ45" s="105"/>
      <c r="BA45" s="106"/>
      <c r="BB45" s="107"/>
      <c r="DD45" t="s">
        <v>95</v>
      </c>
      <c r="DE45" t="s">
        <v>96</v>
      </c>
      <c r="DF45" t="s">
        <v>100</v>
      </c>
      <c r="DG45" s="109">
        <f t="shared" si="9"/>
        <v>0</v>
      </c>
      <c r="DH45" s="109" t="e">
        <f t="shared" si="10"/>
        <v>#DIV/0!</v>
      </c>
      <c r="DI45" s="109" t="e">
        <f t="shared" si="11"/>
        <v>#DIV/0!</v>
      </c>
      <c r="DJ45" s="110">
        <f t="shared" si="12"/>
        <v>0</v>
      </c>
    </row>
    <row r="46" spans="1:114" customFormat="1" x14ac:dyDescent="0.25">
      <c r="A46" s="80">
        <v>38</v>
      </c>
      <c r="B46" s="81"/>
      <c r="C46" s="81"/>
      <c r="D46" s="82"/>
      <c r="E46" s="82"/>
      <c r="F46" s="83"/>
      <c r="G46" s="84"/>
      <c r="H46" s="85"/>
      <c r="I46" s="86"/>
      <c r="J46" s="87"/>
      <c r="K46" s="87"/>
      <c r="L46" s="87"/>
      <c r="M46" s="87"/>
      <c r="N46" s="87"/>
      <c r="O46" s="86"/>
      <c r="P46" s="88"/>
      <c r="Q46" s="89"/>
      <c r="R46" s="89"/>
      <c r="S46" s="89"/>
      <c r="T46" s="89"/>
      <c r="U46" s="89"/>
      <c r="V46" s="89"/>
      <c r="W46" s="89"/>
      <c r="X46" s="90">
        <f t="shared" si="3"/>
        <v>0</v>
      </c>
      <c r="Y46" s="91">
        <f t="shared" si="4"/>
        <v>0</v>
      </c>
      <c r="Z46" s="92"/>
      <c r="AA46" s="82"/>
      <c r="AB46" s="93"/>
      <c r="AC46" s="94"/>
      <c r="AD46" s="95"/>
      <c r="AE46" s="95"/>
      <c r="AF46" s="95"/>
      <c r="AG46" s="95"/>
      <c r="AH46" s="96"/>
      <c r="AI46" s="97"/>
      <c r="AJ46" s="97"/>
      <c r="AK46" s="97"/>
      <c r="AL46" s="97"/>
      <c r="AM46" s="97"/>
      <c r="AN46" s="97"/>
      <c r="AO46" s="97"/>
      <c r="AP46" s="98">
        <f t="shared" si="5"/>
        <v>0</v>
      </c>
      <c r="AQ46" s="99">
        <f t="shared" si="6"/>
        <v>0</v>
      </c>
      <c r="AR46" s="100" t="s">
        <v>13</v>
      </c>
      <c r="AS46" s="95"/>
      <c r="AT46" s="101">
        <f t="shared" si="7"/>
        <v>0</v>
      </c>
      <c r="AU46" s="102">
        <f t="shared" si="8"/>
        <v>0</v>
      </c>
      <c r="AV46" s="103"/>
      <c r="AW46" s="104"/>
      <c r="AX46" s="82"/>
      <c r="AY46" s="84"/>
      <c r="AZ46" s="105"/>
      <c r="BA46" s="106"/>
      <c r="BB46" s="107"/>
      <c r="DD46" t="s">
        <v>95</v>
      </c>
      <c r="DE46" t="s">
        <v>96</v>
      </c>
      <c r="DF46" t="s">
        <v>100</v>
      </c>
      <c r="DG46" s="109">
        <f t="shared" si="9"/>
        <v>0</v>
      </c>
      <c r="DH46" s="109" t="e">
        <f t="shared" si="10"/>
        <v>#DIV/0!</v>
      </c>
      <c r="DI46" s="109" t="e">
        <f t="shared" si="11"/>
        <v>#DIV/0!</v>
      </c>
      <c r="DJ46" s="110">
        <f t="shared" si="12"/>
        <v>0</v>
      </c>
    </row>
    <row r="47" spans="1:114" customFormat="1" x14ac:dyDescent="0.25">
      <c r="A47" s="80">
        <v>39</v>
      </c>
      <c r="B47" s="81"/>
      <c r="C47" s="81"/>
      <c r="D47" s="82"/>
      <c r="E47" s="82"/>
      <c r="F47" s="83"/>
      <c r="G47" s="84"/>
      <c r="H47" s="85"/>
      <c r="I47" s="86"/>
      <c r="J47" s="87"/>
      <c r="K47" s="87"/>
      <c r="L47" s="87"/>
      <c r="M47" s="87"/>
      <c r="N47" s="87"/>
      <c r="O47" s="86"/>
      <c r="P47" s="88"/>
      <c r="Q47" s="89"/>
      <c r="R47" s="89"/>
      <c r="S47" s="89"/>
      <c r="T47" s="89"/>
      <c r="U47" s="89"/>
      <c r="V47" s="89"/>
      <c r="W47" s="89"/>
      <c r="X47" s="90">
        <f t="shared" si="3"/>
        <v>0</v>
      </c>
      <c r="Y47" s="91">
        <f t="shared" si="4"/>
        <v>0</v>
      </c>
      <c r="Z47" s="92"/>
      <c r="AA47" s="82"/>
      <c r="AB47" s="93"/>
      <c r="AC47" s="94"/>
      <c r="AD47" s="95"/>
      <c r="AE47" s="95"/>
      <c r="AF47" s="95"/>
      <c r="AG47" s="95"/>
      <c r="AH47" s="96"/>
      <c r="AI47" s="97"/>
      <c r="AJ47" s="97"/>
      <c r="AK47" s="97"/>
      <c r="AL47" s="97"/>
      <c r="AM47" s="97"/>
      <c r="AN47" s="97"/>
      <c r="AO47" s="97"/>
      <c r="AP47" s="98">
        <f t="shared" si="5"/>
        <v>0</v>
      </c>
      <c r="AQ47" s="99">
        <f t="shared" si="6"/>
        <v>0</v>
      </c>
      <c r="AR47" s="100" t="s">
        <v>13</v>
      </c>
      <c r="AS47" s="95"/>
      <c r="AT47" s="101">
        <f t="shared" si="7"/>
        <v>0</v>
      </c>
      <c r="AU47" s="102">
        <f t="shared" si="8"/>
        <v>0</v>
      </c>
      <c r="AV47" s="103"/>
      <c r="AW47" s="104"/>
      <c r="AX47" s="82"/>
      <c r="AY47" s="84"/>
      <c r="AZ47" s="105"/>
      <c r="BA47" s="106"/>
      <c r="BB47" s="107"/>
      <c r="DD47" t="s">
        <v>95</v>
      </c>
      <c r="DE47" t="s">
        <v>96</v>
      </c>
      <c r="DF47" t="s">
        <v>100</v>
      </c>
      <c r="DG47" s="109">
        <f t="shared" si="9"/>
        <v>0</v>
      </c>
      <c r="DH47" s="109" t="e">
        <f t="shared" si="10"/>
        <v>#DIV/0!</v>
      </c>
      <c r="DI47" s="109" t="e">
        <f t="shared" si="11"/>
        <v>#DIV/0!</v>
      </c>
      <c r="DJ47" s="110">
        <f t="shared" si="12"/>
        <v>0</v>
      </c>
    </row>
    <row r="48" spans="1:114" customFormat="1" x14ac:dyDescent="0.25">
      <c r="A48" s="80">
        <v>40</v>
      </c>
      <c r="B48" s="81"/>
      <c r="C48" s="81"/>
      <c r="D48" s="82"/>
      <c r="E48" s="82"/>
      <c r="F48" s="83"/>
      <c r="G48" s="84"/>
      <c r="H48" s="85"/>
      <c r="I48" s="86"/>
      <c r="J48" s="87"/>
      <c r="K48" s="87"/>
      <c r="L48" s="87"/>
      <c r="M48" s="87"/>
      <c r="N48" s="87"/>
      <c r="O48" s="86"/>
      <c r="P48" s="88"/>
      <c r="Q48" s="89"/>
      <c r="R48" s="89"/>
      <c r="S48" s="89"/>
      <c r="T48" s="89"/>
      <c r="U48" s="89"/>
      <c r="V48" s="89"/>
      <c r="W48" s="89"/>
      <c r="X48" s="90">
        <f t="shared" si="3"/>
        <v>0</v>
      </c>
      <c r="Y48" s="91">
        <f t="shared" si="4"/>
        <v>0</v>
      </c>
      <c r="Z48" s="92"/>
      <c r="AA48" s="82"/>
      <c r="AB48" s="93"/>
      <c r="AC48" s="94"/>
      <c r="AD48" s="95"/>
      <c r="AE48" s="95"/>
      <c r="AF48" s="95"/>
      <c r="AG48" s="95"/>
      <c r="AH48" s="96"/>
      <c r="AI48" s="97"/>
      <c r="AJ48" s="97"/>
      <c r="AK48" s="97"/>
      <c r="AL48" s="97"/>
      <c r="AM48" s="97"/>
      <c r="AN48" s="97"/>
      <c r="AO48" s="97"/>
      <c r="AP48" s="98">
        <f t="shared" si="5"/>
        <v>0</v>
      </c>
      <c r="AQ48" s="99">
        <f t="shared" si="6"/>
        <v>0</v>
      </c>
      <c r="AR48" s="100" t="s">
        <v>13</v>
      </c>
      <c r="AS48" s="95"/>
      <c r="AT48" s="101">
        <f t="shared" si="7"/>
        <v>0</v>
      </c>
      <c r="AU48" s="102">
        <f t="shared" si="8"/>
        <v>0</v>
      </c>
      <c r="AV48" s="103"/>
      <c r="AW48" s="104"/>
      <c r="AX48" s="82"/>
      <c r="AY48" s="84"/>
      <c r="AZ48" s="105"/>
      <c r="BA48" s="106"/>
      <c r="BB48" s="107"/>
      <c r="DD48" t="s">
        <v>95</v>
      </c>
      <c r="DE48" t="s">
        <v>96</v>
      </c>
      <c r="DF48" t="s">
        <v>100</v>
      </c>
      <c r="DG48" s="109">
        <f t="shared" si="9"/>
        <v>0</v>
      </c>
      <c r="DH48" s="109" t="e">
        <f t="shared" si="10"/>
        <v>#DIV/0!</v>
      </c>
      <c r="DI48" s="109" t="e">
        <f t="shared" si="11"/>
        <v>#DIV/0!</v>
      </c>
      <c r="DJ48" s="110">
        <f t="shared" si="12"/>
        <v>0</v>
      </c>
    </row>
    <row r="49" spans="1:114" customFormat="1" x14ac:dyDescent="0.25">
      <c r="A49" s="80">
        <v>41</v>
      </c>
      <c r="B49" s="81"/>
      <c r="C49" s="81"/>
      <c r="D49" s="82"/>
      <c r="E49" s="82"/>
      <c r="F49" s="83"/>
      <c r="G49" s="84"/>
      <c r="H49" s="85"/>
      <c r="I49" s="86"/>
      <c r="J49" s="87"/>
      <c r="K49" s="87"/>
      <c r="L49" s="87"/>
      <c r="M49" s="87"/>
      <c r="N49" s="87"/>
      <c r="O49" s="86"/>
      <c r="P49" s="88"/>
      <c r="Q49" s="89"/>
      <c r="R49" s="89"/>
      <c r="S49" s="89"/>
      <c r="T49" s="89"/>
      <c r="U49" s="89"/>
      <c r="V49" s="89"/>
      <c r="W49" s="89"/>
      <c r="X49" s="90">
        <f t="shared" si="3"/>
        <v>0</v>
      </c>
      <c r="Y49" s="91">
        <f t="shared" si="4"/>
        <v>0</v>
      </c>
      <c r="Z49" s="92"/>
      <c r="AA49" s="82"/>
      <c r="AB49" s="93"/>
      <c r="AC49" s="94"/>
      <c r="AD49" s="95"/>
      <c r="AE49" s="95"/>
      <c r="AF49" s="95"/>
      <c r="AG49" s="95"/>
      <c r="AH49" s="96"/>
      <c r="AI49" s="97"/>
      <c r="AJ49" s="97"/>
      <c r="AK49" s="97"/>
      <c r="AL49" s="97"/>
      <c r="AM49" s="97"/>
      <c r="AN49" s="97"/>
      <c r="AO49" s="97"/>
      <c r="AP49" s="98">
        <f t="shared" si="5"/>
        <v>0</v>
      </c>
      <c r="AQ49" s="99">
        <f t="shared" si="6"/>
        <v>0</v>
      </c>
      <c r="AR49" s="100" t="s">
        <v>13</v>
      </c>
      <c r="AS49" s="95"/>
      <c r="AT49" s="101">
        <f t="shared" si="7"/>
        <v>0</v>
      </c>
      <c r="AU49" s="102">
        <f t="shared" si="8"/>
        <v>0</v>
      </c>
      <c r="AV49" s="103"/>
      <c r="AW49" s="104"/>
      <c r="AX49" s="82"/>
      <c r="AY49" s="84"/>
      <c r="AZ49" s="105"/>
      <c r="BA49" s="106"/>
      <c r="BB49" s="107"/>
      <c r="DD49" t="s">
        <v>95</v>
      </c>
      <c r="DE49" t="s">
        <v>96</v>
      </c>
      <c r="DF49" t="s">
        <v>100</v>
      </c>
      <c r="DG49" s="109">
        <f t="shared" si="9"/>
        <v>0</v>
      </c>
      <c r="DH49" s="109" t="e">
        <f t="shared" si="10"/>
        <v>#DIV/0!</v>
      </c>
      <c r="DI49" s="109" t="e">
        <f t="shared" si="11"/>
        <v>#DIV/0!</v>
      </c>
      <c r="DJ49" s="110">
        <f t="shared" si="12"/>
        <v>0</v>
      </c>
    </row>
    <row r="50" spans="1:114" customFormat="1" x14ac:dyDescent="0.25">
      <c r="A50" s="80">
        <v>42</v>
      </c>
      <c r="B50" s="81"/>
      <c r="C50" s="81"/>
      <c r="D50" s="82"/>
      <c r="E50" s="82"/>
      <c r="F50" s="83"/>
      <c r="G50" s="84"/>
      <c r="H50" s="85"/>
      <c r="I50" s="86"/>
      <c r="J50" s="87"/>
      <c r="K50" s="87"/>
      <c r="L50" s="87"/>
      <c r="M50" s="87"/>
      <c r="N50" s="87"/>
      <c r="O50" s="86"/>
      <c r="P50" s="88"/>
      <c r="Q50" s="89"/>
      <c r="R50" s="89"/>
      <c r="S50" s="89"/>
      <c r="T50" s="89"/>
      <c r="U50" s="89"/>
      <c r="V50" s="89"/>
      <c r="W50" s="89"/>
      <c r="X50" s="90">
        <f t="shared" si="3"/>
        <v>0</v>
      </c>
      <c r="Y50" s="91">
        <f t="shared" si="4"/>
        <v>0</v>
      </c>
      <c r="Z50" s="92"/>
      <c r="AA50" s="82"/>
      <c r="AB50" s="93"/>
      <c r="AC50" s="94"/>
      <c r="AD50" s="95"/>
      <c r="AE50" s="95"/>
      <c r="AF50" s="95"/>
      <c r="AG50" s="95"/>
      <c r="AH50" s="96"/>
      <c r="AI50" s="97"/>
      <c r="AJ50" s="97"/>
      <c r="AK50" s="97"/>
      <c r="AL50" s="97"/>
      <c r="AM50" s="97"/>
      <c r="AN50" s="97"/>
      <c r="AO50" s="97"/>
      <c r="AP50" s="98">
        <f t="shared" si="5"/>
        <v>0</v>
      </c>
      <c r="AQ50" s="99">
        <f t="shared" si="6"/>
        <v>0</v>
      </c>
      <c r="AR50" s="100" t="s">
        <v>13</v>
      </c>
      <c r="AS50" s="95"/>
      <c r="AT50" s="101">
        <f t="shared" si="7"/>
        <v>0</v>
      </c>
      <c r="AU50" s="102">
        <f t="shared" si="8"/>
        <v>0</v>
      </c>
      <c r="AV50" s="103"/>
      <c r="AW50" s="104"/>
      <c r="AX50" s="82"/>
      <c r="AY50" s="84"/>
      <c r="AZ50" s="105"/>
      <c r="BA50" s="106"/>
      <c r="BB50" s="107"/>
      <c r="DD50" t="s">
        <v>95</v>
      </c>
      <c r="DE50" t="s">
        <v>96</v>
      </c>
      <c r="DF50" t="s">
        <v>100</v>
      </c>
      <c r="DG50" s="109">
        <f t="shared" si="9"/>
        <v>0</v>
      </c>
      <c r="DH50" s="109" t="e">
        <f t="shared" si="10"/>
        <v>#DIV/0!</v>
      </c>
      <c r="DI50" s="109" t="e">
        <f t="shared" si="11"/>
        <v>#DIV/0!</v>
      </c>
      <c r="DJ50" s="110">
        <f t="shared" si="12"/>
        <v>0</v>
      </c>
    </row>
    <row r="51" spans="1:114" customFormat="1" x14ac:dyDescent="0.25">
      <c r="A51" s="80">
        <v>43</v>
      </c>
      <c r="B51" s="81"/>
      <c r="C51" s="81"/>
      <c r="D51" s="82"/>
      <c r="E51" s="82"/>
      <c r="F51" s="83"/>
      <c r="G51" s="84"/>
      <c r="H51" s="85"/>
      <c r="I51" s="86"/>
      <c r="J51" s="87"/>
      <c r="K51" s="87"/>
      <c r="L51" s="87"/>
      <c r="M51" s="87"/>
      <c r="N51" s="87"/>
      <c r="O51" s="86"/>
      <c r="P51" s="88"/>
      <c r="Q51" s="89"/>
      <c r="R51" s="89"/>
      <c r="S51" s="89"/>
      <c r="T51" s="89"/>
      <c r="U51" s="89"/>
      <c r="V51" s="89"/>
      <c r="W51" s="89"/>
      <c r="X51" s="90">
        <f t="shared" si="3"/>
        <v>0</v>
      </c>
      <c r="Y51" s="91">
        <f t="shared" si="4"/>
        <v>0</v>
      </c>
      <c r="Z51" s="92"/>
      <c r="AA51" s="82"/>
      <c r="AB51" s="93"/>
      <c r="AC51" s="94"/>
      <c r="AD51" s="95"/>
      <c r="AE51" s="95"/>
      <c r="AF51" s="95"/>
      <c r="AG51" s="95"/>
      <c r="AH51" s="96"/>
      <c r="AI51" s="97"/>
      <c r="AJ51" s="97"/>
      <c r="AK51" s="97"/>
      <c r="AL51" s="97"/>
      <c r="AM51" s="97"/>
      <c r="AN51" s="97"/>
      <c r="AO51" s="97"/>
      <c r="AP51" s="98">
        <f t="shared" si="5"/>
        <v>0</v>
      </c>
      <c r="AQ51" s="99">
        <f t="shared" si="6"/>
        <v>0</v>
      </c>
      <c r="AR51" s="100" t="s">
        <v>13</v>
      </c>
      <c r="AS51" s="95"/>
      <c r="AT51" s="101">
        <f t="shared" si="7"/>
        <v>0</v>
      </c>
      <c r="AU51" s="102">
        <f t="shared" si="8"/>
        <v>0</v>
      </c>
      <c r="AV51" s="103"/>
      <c r="AW51" s="104"/>
      <c r="AX51" s="82"/>
      <c r="AY51" s="84"/>
      <c r="AZ51" s="105"/>
      <c r="BA51" s="106"/>
      <c r="BB51" s="107"/>
      <c r="DD51" t="s">
        <v>95</v>
      </c>
      <c r="DE51" t="s">
        <v>96</v>
      </c>
      <c r="DF51" t="s">
        <v>100</v>
      </c>
      <c r="DG51" s="109">
        <f t="shared" si="9"/>
        <v>0</v>
      </c>
      <c r="DH51" s="109" t="e">
        <f t="shared" si="10"/>
        <v>#DIV/0!</v>
      </c>
      <c r="DI51" s="109" t="e">
        <f t="shared" si="11"/>
        <v>#DIV/0!</v>
      </c>
      <c r="DJ51" s="110">
        <f t="shared" si="12"/>
        <v>0</v>
      </c>
    </row>
    <row r="52" spans="1:114" customFormat="1" x14ac:dyDescent="0.25">
      <c r="A52" s="80">
        <v>44</v>
      </c>
      <c r="B52" s="81"/>
      <c r="C52" s="81"/>
      <c r="D52" s="82"/>
      <c r="E52" s="82"/>
      <c r="F52" s="83"/>
      <c r="G52" s="84"/>
      <c r="H52" s="85"/>
      <c r="I52" s="86"/>
      <c r="J52" s="87"/>
      <c r="K52" s="87"/>
      <c r="L52" s="87"/>
      <c r="M52" s="87"/>
      <c r="N52" s="87"/>
      <c r="O52" s="86"/>
      <c r="P52" s="88"/>
      <c r="Q52" s="89"/>
      <c r="R52" s="89"/>
      <c r="S52" s="89"/>
      <c r="T52" s="89"/>
      <c r="U52" s="89"/>
      <c r="V52" s="89"/>
      <c r="W52" s="89"/>
      <c r="X52" s="90">
        <f t="shared" si="3"/>
        <v>0</v>
      </c>
      <c r="Y52" s="91">
        <f t="shared" si="4"/>
        <v>0</v>
      </c>
      <c r="Z52" s="92"/>
      <c r="AA52" s="82"/>
      <c r="AB52" s="93"/>
      <c r="AC52" s="94"/>
      <c r="AD52" s="95"/>
      <c r="AE52" s="95"/>
      <c r="AF52" s="95"/>
      <c r="AG52" s="95"/>
      <c r="AH52" s="96"/>
      <c r="AI52" s="97"/>
      <c r="AJ52" s="97"/>
      <c r="AK52" s="97"/>
      <c r="AL52" s="97"/>
      <c r="AM52" s="97"/>
      <c r="AN52" s="97"/>
      <c r="AO52" s="97"/>
      <c r="AP52" s="98">
        <f t="shared" si="5"/>
        <v>0</v>
      </c>
      <c r="AQ52" s="99">
        <f t="shared" si="6"/>
        <v>0</v>
      </c>
      <c r="AR52" s="100" t="s">
        <v>13</v>
      </c>
      <c r="AS52" s="95"/>
      <c r="AT52" s="101">
        <f t="shared" si="7"/>
        <v>0</v>
      </c>
      <c r="AU52" s="102">
        <f t="shared" si="8"/>
        <v>0</v>
      </c>
      <c r="AV52" s="103"/>
      <c r="AW52" s="104"/>
      <c r="AX52" s="82"/>
      <c r="AY52" s="84"/>
      <c r="AZ52" s="105"/>
      <c r="BA52" s="106"/>
      <c r="BB52" s="107"/>
      <c r="DD52" t="s">
        <v>95</v>
      </c>
      <c r="DE52" t="s">
        <v>96</v>
      </c>
      <c r="DF52" t="s">
        <v>100</v>
      </c>
      <c r="DG52" s="109">
        <f t="shared" si="9"/>
        <v>0</v>
      </c>
      <c r="DH52" s="109" t="e">
        <f t="shared" si="10"/>
        <v>#DIV/0!</v>
      </c>
      <c r="DI52" s="109" t="e">
        <f t="shared" si="11"/>
        <v>#DIV/0!</v>
      </c>
      <c r="DJ52" s="110">
        <f t="shared" si="12"/>
        <v>0</v>
      </c>
    </row>
    <row r="53" spans="1:114" customFormat="1" x14ac:dyDescent="0.25">
      <c r="A53" s="80">
        <v>45</v>
      </c>
      <c r="B53" s="81"/>
      <c r="C53" s="81"/>
      <c r="D53" s="82"/>
      <c r="E53" s="82"/>
      <c r="F53" s="83"/>
      <c r="G53" s="84"/>
      <c r="H53" s="85"/>
      <c r="I53" s="86"/>
      <c r="J53" s="87"/>
      <c r="K53" s="87"/>
      <c r="L53" s="87"/>
      <c r="M53" s="87"/>
      <c r="N53" s="87"/>
      <c r="O53" s="86"/>
      <c r="P53" s="88"/>
      <c r="Q53" s="89"/>
      <c r="R53" s="89"/>
      <c r="S53" s="89"/>
      <c r="T53" s="89"/>
      <c r="U53" s="89"/>
      <c r="V53" s="89"/>
      <c r="W53" s="89"/>
      <c r="X53" s="90">
        <f t="shared" si="3"/>
        <v>0</v>
      </c>
      <c r="Y53" s="91">
        <f t="shared" si="4"/>
        <v>0</v>
      </c>
      <c r="Z53" s="92"/>
      <c r="AA53" s="82"/>
      <c r="AB53" s="93"/>
      <c r="AC53" s="94"/>
      <c r="AD53" s="95"/>
      <c r="AE53" s="95"/>
      <c r="AF53" s="95"/>
      <c r="AG53" s="95"/>
      <c r="AH53" s="96"/>
      <c r="AI53" s="97"/>
      <c r="AJ53" s="97"/>
      <c r="AK53" s="97"/>
      <c r="AL53" s="97"/>
      <c r="AM53" s="97"/>
      <c r="AN53" s="97"/>
      <c r="AO53" s="97"/>
      <c r="AP53" s="98">
        <f t="shared" si="5"/>
        <v>0</v>
      </c>
      <c r="AQ53" s="99">
        <f t="shared" si="6"/>
        <v>0</v>
      </c>
      <c r="AR53" s="100" t="s">
        <v>13</v>
      </c>
      <c r="AS53" s="95"/>
      <c r="AT53" s="101">
        <f t="shared" si="7"/>
        <v>0</v>
      </c>
      <c r="AU53" s="102">
        <f t="shared" si="8"/>
        <v>0</v>
      </c>
      <c r="AV53" s="103"/>
      <c r="AW53" s="104"/>
      <c r="AX53" s="82"/>
      <c r="AY53" s="84"/>
      <c r="AZ53" s="105"/>
      <c r="BA53" s="106"/>
      <c r="BB53" s="107"/>
      <c r="DD53" t="s">
        <v>95</v>
      </c>
      <c r="DE53" t="s">
        <v>96</v>
      </c>
      <c r="DF53" t="s">
        <v>100</v>
      </c>
      <c r="DG53" s="109">
        <f t="shared" si="9"/>
        <v>0</v>
      </c>
      <c r="DH53" s="109" t="e">
        <f t="shared" si="10"/>
        <v>#DIV/0!</v>
      </c>
      <c r="DI53" s="109" t="e">
        <f t="shared" si="11"/>
        <v>#DIV/0!</v>
      </c>
      <c r="DJ53" s="110">
        <f t="shared" si="12"/>
        <v>0</v>
      </c>
    </row>
    <row r="54" spans="1:114" customFormat="1" x14ac:dyDescent="0.25">
      <c r="A54" s="80">
        <v>46</v>
      </c>
      <c r="B54" s="81"/>
      <c r="C54" s="81"/>
      <c r="D54" s="82"/>
      <c r="E54" s="82"/>
      <c r="F54" s="83"/>
      <c r="G54" s="84"/>
      <c r="H54" s="85"/>
      <c r="I54" s="86"/>
      <c r="J54" s="87"/>
      <c r="K54" s="87"/>
      <c r="L54" s="87"/>
      <c r="M54" s="87"/>
      <c r="N54" s="87"/>
      <c r="O54" s="86"/>
      <c r="P54" s="88"/>
      <c r="Q54" s="89"/>
      <c r="R54" s="89"/>
      <c r="S54" s="89"/>
      <c r="T54" s="89"/>
      <c r="U54" s="89"/>
      <c r="V54" s="89"/>
      <c r="W54" s="89"/>
      <c r="X54" s="90">
        <f t="shared" si="3"/>
        <v>0</v>
      </c>
      <c r="Y54" s="91">
        <f t="shared" si="4"/>
        <v>0</v>
      </c>
      <c r="Z54" s="92"/>
      <c r="AA54" s="82"/>
      <c r="AB54" s="93"/>
      <c r="AC54" s="94"/>
      <c r="AD54" s="95"/>
      <c r="AE54" s="95"/>
      <c r="AF54" s="95"/>
      <c r="AG54" s="95"/>
      <c r="AH54" s="96"/>
      <c r="AI54" s="97"/>
      <c r="AJ54" s="97"/>
      <c r="AK54" s="97"/>
      <c r="AL54" s="97"/>
      <c r="AM54" s="97"/>
      <c r="AN54" s="97"/>
      <c r="AO54" s="97"/>
      <c r="AP54" s="98">
        <f t="shared" si="5"/>
        <v>0</v>
      </c>
      <c r="AQ54" s="99">
        <f t="shared" si="6"/>
        <v>0</v>
      </c>
      <c r="AR54" s="100" t="s">
        <v>13</v>
      </c>
      <c r="AS54" s="95"/>
      <c r="AT54" s="101">
        <f t="shared" si="7"/>
        <v>0</v>
      </c>
      <c r="AU54" s="102">
        <f t="shared" si="8"/>
        <v>0</v>
      </c>
      <c r="AV54" s="103"/>
      <c r="AW54" s="104"/>
      <c r="AX54" s="82"/>
      <c r="AY54" s="84"/>
      <c r="AZ54" s="105"/>
      <c r="BA54" s="106"/>
      <c r="BB54" s="107"/>
      <c r="DD54" t="s">
        <v>95</v>
      </c>
      <c r="DE54" t="s">
        <v>96</v>
      </c>
      <c r="DF54" t="s">
        <v>100</v>
      </c>
      <c r="DG54" s="109">
        <f t="shared" si="9"/>
        <v>0</v>
      </c>
      <c r="DH54" s="109" t="e">
        <f t="shared" si="10"/>
        <v>#DIV/0!</v>
      </c>
      <c r="DI54" s="109" t="e">
        <f t="shared" si="11"/>
        <v>#DIV/0!</v>
      </c>
      <c r="DJ54" s="110">
        <f t="shared" si="12"/>
        <v>0</v>
      </c>
    </row>
    <row r="55" spans="1:114" customFormat="1" x14ac:dyDescent="0.25">
      <c r="A55" s="80">
        <v>47</v>
      </c>
      <c r="B55" s="81"/>
      <c r="C55" s="81"/>
      <c r="D55" s="82"/>
      <c r="E55" s="82"/>
      <c r="F55" s="83"/>
      <c r="G55" s="84"/>
      <c r="H55" s="85"/>
      <c r="I55" s="86"/>
      <c r="J55" s="87"/>
      <c r="K55" s="87"/>
      <c r="L55" s="87"/>
      <c r="M55" s="87"/>
      <c r="N55" s="87"/>
      <c r="O55" s="86"/>
      <c r="P55" s="88"/>
      <c r="Q55" s="89"/>
      <c r="R55" s="89"/>
      <c r="S55" s="89"/>
      <c r="T55" s="89"/>
      <c r="U55" s="89"/>
      <c r="V55" s="89"/>
      <c r="W55" s="89"/>
      <c r="X55" s="90">
        <f t="shared" si="3"/>
        <v>0</v>
      </c>
      <c r="Y55" s="91">
        <f t="shared" si="4"/>
        <v>0</v>
      </c>
      <c r="Z55" s="92"/>
      <c r="AA55" s="82"/>
      <c r="AB55" s="93"/>
      <c r="AC55" s="94"/>
      <c r="AD55" s="95"/>
      <c r="AE55" s="95"/>
      <c r="AF55" s="95"/>
      <c r="AG55" s="95"/>
      <c r="AH55" s="96"/>
      <c r="AI55" s="97"/>
      <c r="AJ55" s="97"/>
      <c r="AK55" s="97"/>
      <c r="AL55" s="97"/>
      <c r="AM55" s="97"/>
      <c r="AN55" s="97"/>
      <c r="AO55" s="97"/>
      <c r="AP55" s="98">
        <f t="shared" si="5"/>
        <v>0</v>
      </c>
      <c r="AQ55" s="99">
        <f t="shared" si="6"/>
        <v>0</v>
      </c>
      <c r="AR55" s="100" t="s">
        <v>13</v>
      </c>
      <c r="AS55" s="95"/>
      <c r="AT55" s="101">
        <f t="shared" si="7"/>
        <v>0</v>
      </c>
      <c r="AU55" s="102">
        <f t="shared" si="8"/>
        <v>0</v>
      </c>
      <c r="AV55" s="103"/>
      <c r="AW55" s="104"/>
      <c r="AX55" s="82"/>
      <c r="AY55" s="84"/>
      <c r="AZ55" s="105"/>
      <c r="BA55" s="106"/>
      <c r="BB55" s="107"/>
      <c r="DD55" t="s">
        <v>95</v>
      </c>
      <c r="DE55" t="s">
        <v>96</v>
      </c>
      <c r="DF55" t="s">
        <v>100</v>
      </c>
      <c r="DG55" s="109">
        <f t="shared" si="9"/>
        <v>0</v>
      </c>
      <c r="DH55" s="109" t="e">
        <f t="shared" si="10"/>
        <v>#DIV/0!</v>
      </c>
      <c r="DI55" s="109" t="e">
        <f t="shared" si="11"/>
        <v>#DIV/0!</v>
      </c>
      <c r="DJ55" s="110">
        <f t="shared" si="12"/>
        <v>0</v>
      </c>
    </row>
    <row r="56" spans="1:114" customFormat="1" x14ac:dyDescent="0.25">
      <c r="A56" s="80">
        <v>48</v>
      </c>
      <c r="B56" s="81"/>
      <c r="C56" s="81"/>
      <c r="D56" s="82"/>
      <c r="E56" s="82"/>
      <c r="F56" s="83"/>
      <c r="G56" s="84"/>
      <c r="H56" s="85"/>
      <c r="I56" s="86"/>
      <c r="J56" s="87"/>
      <c r="K56" s="87"/>
      <c r="L56" s="87"/>
      <c r="M56" s="87"/>
      <c r="N56" s="87"/>
      <c r="O56" s="86"/>
      <c r="P56" s="88"/>
      <c r="Q56" s="89"/>
      <c r="R56" s="89"/>
      <c r="S56" s="89"/>
      <c r="T56" s="89"/>
      <c r="U56" s="89"/>
      <c r="V56" s="89"/>
      <c r="W56" s="89"/>
      <c r="X56" s="90">
        <f t="shared" si="3"/>
        <v>0</v>
      </c>
      <c r="Y56" s="91">
        <f t="shared" si="4"/>
        <v>0</v>
      </c>
      <c r="Z56" s="92"/>
      <c r="AA56" s="82"/>
      <c r="AB56" s="93"/>
      <c r="AC56" s="94"/>
      <c r="AD56" s="95"/>
      <c r="AE56" s="95"/>
      <c r="AF56" s="95"/>
      <c r="AG56" s="95"/>
      <c r="AH56" s="96"/>
      <c r="AI56" s="97"/>
      <c r="AJ56" s="97"/>
      <c r="AK56" s="97"/>
      <c r="AL56" s="97"/>
      <c r="AM56" s="97"/>
      <c r="AN56" s="97"/>
      <c r="AO56" s="97"/>
      <c r="AP56" s="98">
        <f t="shared" si="5"/>
        <v>0</v>
      </c>
      <c r="AQ56" s="99">
        <f t="shared" si="6"/>
        <v>0</v>
      </c>
      <c r="AR56" s="100" t="s">
        <v>13</v>
      </c>
      <c r="AS56" s="95"/>
      <c r="AT56" s="101">
        <f t="shared" si="7"/>
        <v>0</v>
      </c>
      <c r="AU56" s="102">
        <f t="shared" si="8"/>
        <v>0</v>
      </c>
      <c r="AV56" s="103"/>
      <c r="AW56" s="104"/>
      <c r="AX56" s="82"/>
      <c r="AY56" s="84"/>
      <c r="AZ56" s="105"/>
      <c r="BA56" s="106"/>
      <c r="BB56" s="107"/>
      <c r="DD56" t="s">
        <v>95</v>
      </c>
      <c r="DE56" t="s">
        <v>96</v>
      </c>
      <c r="DF56" t="s">
        <v>100</v>
      </c>
      <c r="DG56" s="109">
        <f t="shared" si="9"/>
        <v>0</v>
      </c>
      <c r="DH56" s="109" t="e">
        <f t="shared" si="10"/>
        <v>#DIV/0!</v>
      </c>
      <c r="DI56" s="109" t="e">
        <f t="shared" si="11"/>
        <v>#DIV/0!</v>
      </c>
      <c r="DJ56" s="110">
        <f t="shared" si="12"/>
        <v>0</v>
      </c>
    </row>
    <row r="57" spans="1:114" customFormat="1" x14ac:dyDescent="0.25">
      <c r="A57" s="80">
        <v>49</v>
      </c>
      <c r="B57" s="81"/>
      <c r="C57" s="81"/>
      <c r="D57" s="82"/>
      <c r="E57" s="82"/>
      <c r="F57" s="83"/>
      <c r="G57" s="84"/>
      <c r="H57" s="85"/>
      <c r="I57" s="86"/>
      <c r="J57" s="87"/>
      <c r="K57" s="87"/>
      <c r="L57" s="87"/>
      <c r="M57" s="87"/>
      <c r="N57" s="87"/>
      <c r="O57" s="86"/>
      <c r="P57" s="88"/>
      <c r="Q57" s="89"/>
      <c r="R57" s="89"/>
      <c r="S57" s="89"/>
      <c r="T57" s="89"/>
      <c r="U57" s="89"/>
      <c r="V57" s="89"/>
      <c r="W57" s="89"/>
      <c r="X57" s="90">
        <f t="shared" si="3"/>
        <v>0</v>
      </c>
      <c r="Y57" s="91">
        <f t="shared" si="4"/>
        <v>0</v>
      </c>
      <c r="Z57" s="92"/>
      <c r="AA57" s="82"/>
      <c r="AB57" s="93"/>
      <c r="AC57" s="94"/>
      <c r="AD57" s="95"/>
      <c r="AE57" s="95"/>
      <c r="AF57" s="95"/>
      <c r="AG57" s="95"/>
      <c r="AH57" s="96"/>
      <c r="AI57" s="97"/>
      <c r="AJ57" s="97"/>
      <c r="AK57" s="97"/>
      <c r="AL57" s="97"/>
      <c r="AM57" s="97"/>
      <c r="AN57" s="97"/>
      <c r="AO57" s="97"/>
      <c r="AP57" s="98">
        <f t="shared" si="5"/>
        <v>0</v>
      </c>
      <c r="AQ57" s="99">
        <f t="shared" si="6"/>
        <v>0</v>
      </c>
      <c r="AR57" s="100" t="s">
        <v>13</v>
      </c>
      <c r="AS57" s="95"/>
      <c r="AT57" s="101">
        <f t="shared" si="7"/>
        <v>0</v>
      </c>
      <c r="AU57" s="102">
        <f t="shared" si="8"/>
        <v>0</v>
      </c>
      <c r="AV57" s="103"/>
      <c r="AW57" s="104"/>
      <c r="AX57" s="82"/>
      <c r="AY57" s="84"/>
      <c r="AZ57" s="105"/>
      <c r="BA57" s="106"/>
      <c r="BB57" s="107"/>
      <c r="DD57" t="s">
        <v>95</v>
      </c>
      <c r="DE57" t="s">
        <v>96</v>
      </c>
      <c r="DF57" t="s">
        <v>100</v>
      </c>
      <c r="DG57" s="109">
        <f t="shared" si="9"/>
        <v>0</v>
      </c>
      <c r="DH57" s="109" t="e">
        <f t="shared" si="10"/>
        <v>#DIV/0!</v>
      </c>
      <c r="DI57" s="109" t="e">
        <f t="shared" si="11"/>
        <v>#DIV/0!</v>
      </c>
      <c r="DJ57" s="110">
        <f t="shared" si="12"/>
        <v>0</v>
      </c>
    </row>
    <row r="58" spans="1:114" customFormat="1" x14ac:dyDescent="0.25">
      <c r="A58" s="80">
        <v>50</v>
      </c>
      <c r="B58" s="81"/>
      <c r="C58" s="81"/>
      <c r="D58" s="82"/>
      <c r="E58" s="82"/>
      <c r="F58" s="83"/>
      <c r="G58" s="84"/>
      <c r="H58" s="85"/>
      <c r="I58" s="86"/>
      <c r="J58" s="87"/>
      <c r="K58" s="87"/>
      <c r="L58" s="87"/>
      <c r="M58" s="87"/>
      <c r="N58" s="87"/>
      <c r="O58" s="86"/>
      <c r="P58" s="88"/>
      <c r="Q58" s="89"/>
      <c r="R58" s="89"/>
      <c r="S58" s="89"/>
      <c r="T58" s="89"/>
      <c r="U58" s="89"/>
      <c r="V58" s="89"/>
      <c r="W58" s="89"/>
      <c r="X58" s="90">
        <f t="shared" si="3"/>
        <v>0</v>
      </c>
      <c r="Y58" s="91">
        <f t="shared" si="4"/>
        <v>0</v>
      </c>
      <c r="Z58" s="92"/>
      <c r="AA58" s="82"/>
      <c r="AB58" s="93"/>
      <c r="AC58" s="94"/>
      <c r="AD58" s="95"/>
      <c r="AE58" s="95"/>
      <c r="AF58" s="95"/>
      <c r="AG58" s="95"/>
      <c r="AH58" s="96"/>
      <c r="AI58" s="97"/>
      <c r="AJ58" s="97"/>
      <c r="AK58" s="97"/>
      <c r="AL58" s="97"/>
      <c r="AM58" s="97"/>
      <c r="AN58" s="97"/>
      <c r="AO58" s="97"/>
      <c r="AP58" s="98">
        <f t="shared" si="5"/>
        <v>0</v>
      </c>
      <c r="AQ58" s="99">
        <f t="shared" si="6"/>
        <v>0</v>
      </c>
      <c r="AR58" s="100" t="s">
        <v>13</v>
      </c>
      <c r="AS58" s="95"/>
      <c r="AT58" s="101">
        <f t="shared" si="7"/>
        <v>0</v>
      </c>
      <c r="AU58" s="102">
        <f t="shared" si="8"/>
        <v>0</v>
      </c>
      <c r="AV58" s="103"/>
      <c r="AW58" s="104"/>
      <c r="AX58" s="82"/>
      <c r="AY58" s="84"/>
      <c r="AZ58" s="105"/>
      <c r="BA58" s="106"/>
      <c r="BB58" s="107"/>
      <c r="DD58" t="s">
        <v>95</v>
      </c>
      <c r="DE58" t="s">
        <v>96</v>
      </c>
      <c r="DF58" t="s">
        <v>100</v>
      </c>
      <c r="DG58" s="109">
        <f t="shared" si="9"/>
        <v>0</v>
      </c>
      <c r="DH58" s="109" t="e">
        <f t="shared" si="10"/>
        <v>#DIV/0!</v>
      </c>
      <c r="DI58" s="109" t="e">
        <f t="shared" si="11"/>
        <v>#DIV/0!</v>
      </c>
      <c r="DJ58" s="110">
        <f t="shared" si="12"/>
        <v>0</v>
      </c>
    </row>
    <row r="59" spans="1:114" customFormat="1" x14ac:dyDescent="0.25">
      <c r="A59" s="80">
        <v>51</v>
      </c>
      <c r="B59" s="81"/>
      <c r="C59" s="81"/>
      <c r="D59" s="82"/>
      <c r="E59" s="82"/>
      <c r="F59" s="83"/>
      <c r="G59" s="84"/>
      <c r="H59" s="85"/>
      <c r="I59" s="86"/>
      <c r="J59" s="87"/>
      <c r="K59" s="87"/>
      <c r="L59" s="87"/>
      <c r="M59" s="87"/>
      <c r="N59" s="87"/>
      <c r="O59" s="86"/>
      <c r="P59" s="88"/>
      <c r="Q59" s="89"/>
      <c r="R59" s="89"/>
      <c r="S59" s="89"/>
      <c r="T59" s="89"/>
      <c r="U59" s="89"/>
      <c r="V59" s="89"/>
      <c r="W59" s="89"/>
      <c r="X59" s="90">
        <f t="shared" si="3"/>
        <v>0</v>
      </c>
      <c r="Y59" s="91">
        <f t="shared" si="4"/>
        <v>0</v>
      </c>
      <c r="Z59" s="92"/>
      <c r="AA59" s="82"/>
      <c r="AB59" s="93"/>
      <c r="AC59" s="94"/>
      <c r="AD59" s="95"/>
      <c r="AE59" s="95"/>
      <c r="AF59" s="95"/>
      <c r="AG59" s="95"/>
      <c r="AH59" s="96"/>
      <c r="AI59" s="97"/>
      <c r="AJ59" s="97"/>
      <c r="AK59" s="97"/>
      <c r="AL59" s="97"/>
      <c r="AM59" s="97"/>
      <c r="AN59" s="97"/>
      <c r="AO59" s="97"/>
      <c r="AP59" s="98">
        <f t="shared" si="5"/>
        <v>0</v>
      </c>
      <c r="AQ59" s="99">
        <f t="shared" si="6"/>
        <v>0</v>
      </c>
      <c r="AR59" s="100" t="s">
        <v>13</v>
      </c>
      <c r="AS59" s="95"/>
      <c r="AT59" s="101">
        <f t="shared" si="7"/>
        <v>0</v>
      </c>
      <c r="AU59" s="102">
        <f t="shared" si="8"/>
        <v>0</v>
      </c>
      <c r="AV59" s="103"/>
      <c r="AW59" s="104"/>
      <c r="AX59" s="82"/>
      <c r="AY59" s="84"/>
      <c r="AZ59" s="105"/>
      <c r="BA59" s="106"/>
      <c r="BB59" s="107"/>
      <c r="DD59" t="s">
        <v>95</v>
      </c>
      <c r="DE59" t="s">
        <v>96</v>
      </c>
      <c r="DF59" t="s">
        <v>100</v>
      </c>
      <c r="DG59" s="109">
        <f t="shared" si="9"/>
        <v>0</v>
      </c>
      <c r="DH59" s="109" t="e">
        <f t="shared" si="10"/>
        <v>#DIV/0!</v>
      </c>
      <c r="DI59" s="109" t="e">
        <f t="shared" si="11"/>
        <v>#DIV/0!</v>
      </c>
      <c r="DJ59" s="110">
        <f t="shared" si="12"/>
        <v>0</v>
      </c>
    </row>
    <row r="60" spans="1:114" customFormat="1" x14ac:dyDescent="0.25">
      <c r="A60" s="80">
        <v>52</v>
      </c>
      <c r="B60" s="81"/>
      <c r="C60" s="81"/>
      <c r="D60" s="82"/>
      <c r="E60" s="82"/>
      <c r="F60" s="83"/>
      <c r="G60" s="84"/>
      <c r="H60" s="85"/>
      <c r="I60" s="86"/>
      <c r="J60" s="87"/>
      <c r="K60" s="87"/>
      <c r="L60" s="87"/>
      <c r="M60" s="87"/>
      <c r="N60" s="87"/>
      <c r="O60" s="86"/>
      <c r="P60" s="88"/>
      <c r="Q60" s="89"/>
      <c r="R60" s="89"/>
      <c r="S60" s="89"/>
      <c r="T60" s="89"/>
      <c r="U60" s="89"/>
      <c r="V60" s="89"/>
      <c r="W60" s="89"/>
      <c r="X60" s="90">
        <f t="shared" si="3"/>
        <v>0</v>
      </c>
      <c r="Y60" s="91">
        <f t="shared" si="4"/>
        <v>0</v>
      </c>
      <c r="Z60" s="92"/>
      <c r="AA60" s="82"/>
      <c r="AB60" s="93"/>
      <c r="AC60" s="94"/>
      <c r="AD60" s="95"/>
      <c r="AE60" s="95"/>
      <c r="AF60" s="95"/>
      <c r="AG60" s="95"/>
      <c r="AH60" s="96"/>
      <c r="AI60" s="97"/>
      <c r="AJ60" s="97"/>
      <c r="AK60" s="97"/>
      <c r="AL60" s="97"/>
      <c r="AM60" s="97"/>
      <c r="AN60" s="97"/>
      <c r="AO60" s="97"/>
      <c r="AP60" s="98">
        <f t="shared" si="5"/>
        <v>0</v>
      </c>
      <c r="AQ60" s="99">
        <f t="shared" si="6"/>
        <v>0</v>
      </c>
      <c r="AR60" s="100" t="s">
        <v>13</v>
      </c>
      <c r="AS60" s="95"/>
      <c r="AT60" s="101">
        <f t="shared" si="7"/>
        <v>0</v>
      </c>
      <c r="AU60" s="102">
        <f t="shared" si="8"/>
        <v>0</v>
      </c>
      <c r="AV60" s="103"/>
      <c r="AW60" s="104"/>
      <c r="AX60" s="82"/>
      <c r="AY60" s="84"/>
      <c r="AZ60" s="105"/>
      <c r="BA60" s="106"/>
      <c r="BB60" s="107"/>
      <c r="DD60" t="s">
        <v>95</v>
      </c>
      <c r="DE60" t="s">
        <v>96</v>
      </c>
      <c r="DF60" t="s">
        <v>100</v>
      </c>
      <c r="DG60" s="109">
        <f t="shared" si="9"/>
        <v>0</v>
      </c>
      <c r="DH60" s="109" t="e">
        <f t="shared" si="10"/>
        <v>#DIV/0!</v>
      </c>
      <c r="DI60" s="109" t="e">
        <f t="shared" si="11"/>
        <v>#DIV/0!</v>
      </c>
      <c r="DJ60" s="110">
        <f t="shared" si="12"/>
        <v>0</v>
      </c>
    </row>
    <row r="61" spans="1:114" customFormat="1" x14ac:dyDescent="0.25">
      <c r="A61" s="80">
        <v>53</v>
      </c>
      <c r="B61" s="81"/>
      <c r="C61" s="81"/>
      <c r="D61" s="82"/>
      <c r="E61" s="82"/>
      <c r="F61" s="83"/>
      <c r="G61" s="84"/>
      <c r="H61" s="85"/>
      <c r="I61" s="86"/>
      <c r="J61" s="87"/>
      <c r="K61" s="87"/>
      <c r="L61" s="87"/>
      <c r="M61" s="87"/>
      <c r="N61" s="87"/>
      <c r="O61" s="86"/>
      <c r="P61" s="88"/>
      <c r="Q61" s="89"/>
      <c r="R61" s="89"/>
      <c r="S61" s="89"/>
      <c r="T61" s="89"/>
      <c r="U61" s="89"/>
      <c r="V61" s="89"/>
      <c r="W61" s="89"/>
      <c r="X61" s="90">
        <f t="shared" si="3"/>
        <v>0</v>
      </c>
      <c r="Y61" s="91">
        <f t="shared" si="4"/>
        <v>0</v>
      </c>
      <c r="Z61" s="92"/>
      <c r="AA61" s="82"/>
      <c r="AB61" s="93"/>
      <c r="AC61" s="94"/>
      <c r="AD61" s="95"/>
      <c r="AE61" s="95"/>
      <c r="AF61" s="95"/>
      <c r="AG61" s="95"/>
      <c r="AH61" s="96"/>
      <c r="AI61" s="97"/>
      <c r="AJ61" s="97"/>
      <c r="AK61" s="97"/>
      <c r="AL61" s="97"/>
      <c r="AM61" s="97"/>
      <c r="AN61" s="97"/>
      <c r="AO61" s="97"/>
      <c r="AP61" s="98">
        <f t="shared" si="5"/>
        <v>0</v>
      </c>
      <c r="AQ61" s="99">
        <f t="shared" si="6"/>
        <v>0</v>
      </c>
      <c r="AR61" s="100" t="s">
        <v>13</v>
      </c>
      <c r="AS61" s="95"/>
      <c r="AT61" s="101">
        <f t="shared" si="7"/>
        <v>0</v>
      </c>
      <c r="AU61" s="102">
        <f t="shared" si="8"/>
        <v>0</v>
      </c>
      <c r="AV61" s="103"/>
      <c r="AW61" s="104"/>
      <c r="AX61" s="82"/>
      <c r="AY61" s="84"/>
      <c r="AZ61" s="105"/>
      <c r="BA61" s="106"/>
      <c r="BB61" s="107"/>
      <c r="DD61" t="s">
        <v>95</v>
      </c>
      <c r="DE61" t="s">
        <v>96</v>
      </c>
      <c r="DF61" t="s">
        <v>100</v>
      </c>
      <c r="DG61" s="109">
        <f t="shared" si="9"/>
        <v>0</v>
      </c>
      <c r="DH61" s="109" t="e">
        <f t="shared" si="10"/>
        <v>#DIV/0!</v>
      </c>
      <c r="DI61" s="109" t="e">
        <f t="shared" si="11"/>
        <v>#DIV/0!</v>
      </c>
      <c r="DJ61" s="110">
        <f t="shared" si="12"/>
        <v>0</v>
      </c>
    </row>
    <row r="62" spans="1:114" customFormat="1" x14ac:dyDescent="0.25">
      <c r="A62" s="80">
        <v>54</v>
      </c>
      <c r="B62" s="81"/>
      <c r="C62" s="81"/>
      <c r="D62" s="82"/>
      <c r="E62" s="82"/>
      <c r="F62" s="83"/>
      <c r="G62" s="84"/>
      <c r="H62" s="85"/>
      <c r="I62" s="86"/>
      <c r="J62" s="87"/>
      <c r="K62" s="87"/>
      <c r="L62" s="87"/>
      <c r="M62" s="87"/>
      <c r="N62" s="87"/>
      <c r="O62" s="86"/>
      <c r="P62" s="88"/>
      <c r="Q62" s="89"/>
      <c r="R62" s="89"/>
      <c r="S62" s="89"/>
      <c r="T62" s="89"/>
      <c r="U62" s="89"/>
      <c r="V62" s="89"/>
      <c r="W62" s="89"/>
      <c r="X62" s="90">
        <f t="shared" si="3"/>
        <v>0</v>
      </c>
      <c r="Y62" s="91">
        <f t="shared" si="4"/>
        <v>0</v>
      </c>
      <c r="Z62" s="92"/>
      <c r="AA62" s="82"/>
      <c r="AB62" s="93"/>
      <c r="AC62" s="94"/>
      <c r="AD62" s="95"/>
      <c r="AE62" s="95"/>
      <c r="AF62" s="95"/>
      <c r="AG62" s="95"/>
      <c r="AH62" s="96"/>
      <c r="AI62" s="97"/>
      <c r="AJ62" s="97"/>
      <c r="AK62" s="97"/>
      <c r="AL62" s="97"/>
      <c r="AM62" s="97"/>
      <c r="AN62" s="97"/>
      <c r="AO62" s="97"/>
      <c r="AP62" s="98">
        <f t="shared" si="5"/>
        <v>0</v>
      </c>
      <c r="AQ62" s="99">
        <f t="shared" si="6"/>
        <v>0</v>
      </c>
      <c r="AR62" s="100" t="s">
        <v>13</v>
      </c>
      <c r="AS62" s="95"/>
      <c r="AT62" s="101">
        <f t="shared" si="7"/>
        <v>0</v>
      </c>
      <c r="AU62" s="102">
        <f t="shared" si="8"/>
        <v>0</v>
      </c>
      <c r="AV62" s="103"/>
      <c r="AW62" s="104"/>
      <c r="AX62" s="82"/>
      <c r="AY62" s="84"/>
      <c r="AZ62" s="105"/>
      <c r="BA62" s="106"/>
      <c r="BB62" s="107"/>
      <c r="DD62" t="s">
        <v>95</v>
      </c>
      <c r="DE62" t="s">
        <v>96</v>
      </c>
      <c r="DF62" t="s">
        <v>100</v>
      </c>
      <c r="DG62" s="109">
        <f t="shared" si="9"/>
        <v>0</v>
      </c>
      <c r="DH62" s="109" t="e">
        <f t="shared" si="10"/>
        <v>#DIV/0!</v>
      </c>
      <c r="DI62" s="109" t="e">
        <f t="shared" si="11"/>
        <v>#DIV/0!</v>
      </c>
      <c r="DJ62" s="110">
        <f t="shared" si="12"/>
        <v>0</v>
      </c>
    </row>
    <row r="63" spans="1:114" customFormat="1" x14ac:dyDescent="0.25">
      <c r="A63" s="80">
        <v>55</v>
      </c>
      <c r="B63" s="81"/>
      <c r="C63" s="81"/>
      <c r="D63" s="82"/>
      <c r="E63" s="82"/>
      <c r="F63" s="83"/>
      <c r="G63" s="84"/>
      <c r="H63" s="85"/>
      <c r="I63" s="86"/>
      <c r="J63" s="87"/>
      <c r="K63" s="87"/>
      <c r="L63" s="87"/>
      <c r="M63" s="87"/>
      <c r="N63" s="87"/>
      <c r="O63" s="86"/>
      <c r="P63" s="88"/>
      <c r="Q63" s="89"/>
      <c r="R63" s="89"/>
      <c r="S63" s="89"/>
      <c r="T63" s="89"/>
      <c r="U63" s="89"/>
      <c r="V63" s="89"/>
      <c r="W63" s="89"/>
      <c r="X63" s="90">
        <f t="shared" si="3"/>
        <v>0</v>
      </c>
      <c r="Y63" s="91">
        <f t="shared" si="4"/>
        <v>0</v>
      </c>
      <c r="Z63" s="92"/>
      <c r="AA63" s="82"/>
      <c r="AB63" s="93"/>
      <c r="AC63" s="94"/>
      <c r="AD63" s="95"/>
      <c r="AE63" s="95"/>
      <c r="AF63" s="95"/>
      <c r="AG63" s="95"/>
      <c r="AH63" s="96"/>
      <c r="AI63" s="97"/>
      <c r="AJ63" s="97"/>
      <c r="AK63" s="97"/>
      <c r="AL63" s="97"/>
      <c r="AM63" s="97"/>
      <c r="AN63" s="97"/>
      <c r="AO63" s="97"/>
      <c r="AP63" s="98">
        <f t="shared" si="5"/>
        <v>0</v>
      </c>
      <c r="AQ63" s="99">
        <f t="shared" si="6"/>
        <v>0</v>
      </c>
      <c r="AR63" s="100" t="s">
        <v>13</v>
      </c>
      <c r="AS63" s="95"/>
      <c r="AT63" s="101">
        <f t="shared" si="7"/>
        <v>0</v>
      </c>
      <c r="AU63" s="102">
        <f t="shared" si="8"/>
        <v>0</v>
      </c>
      <c r="AV63" s="103"/>
      <c r="AW63" s="104"/>
      <c r="AX63" s="82"/>
      <c r="AY63" s="84"/>
      <c r="AZ63" s="105"/>
      <c r="BA63" s="106"/>
      <c r="BB63" s="107"/>
      <c r="DD63" t="s">
        <v>95</v>
      </c>
      <c r="DE63" t="s">
        <v>96</v>
      </c>
      <c r="DF63" t="s">
        <v>100</v>
      </c>
      <c r="DG63" s="109">
        <f t="shared" si="9"/>
        <v>0</v>
      </c>
      <c r="DH63" s="109" t="e">
        <f t="shared" si="10"/>
        <v>#DIV/0!</v>
      </c>
      <c r="DI63" s="109" t="e">
        <f t="shared" si="11"/>
        <v>#DIV/0!</v>
      </c>
      <c r="DJ63" s="110">
        <f t="shared" si="12"/>
        <v>0</v>
      </c>
    </row>
    <row r="64" spans="1:114" customFormat="1" x14ac:dyDescent="0.25">
      <c r="A64" s="80">
        <v>56</v>
      </c>
      <c r="B64" s="81"/>
      <c r="C64" s="81"/>
      <c r="D64" s="82"/>
      <c r="E64" s="82"/>
      <c r="F64" s="83"/>
      <c r="G64" s="84"/>
      <c r="H64" s="85"/>
      <c r="I64" s="86"/>
      <c r="J64" s="87"/>
      <c r="K64" s="87"/>
      <c r="L64" s="87"/>
      <c r="M64" s="87"/>
      <c r="N64" s="87"/>
      <c r="O64" s="86"/>
      <c r="P64" s="88"/>
      <c r="Q64" s="89"/>
      <c r="R64" s="89"/>
      <c r="S64" s="89"/>
      <c r="T64" s="89"/>
      <c r="U64" s="89"/>
      <c r="V64" s="89"/>
      <c r="W64" s="89"/>
      <c r="X64" s="90">
        <f t="shared" si="3"/>
        <v>0</v>
      </c>
      <c r="Y64" s="91">
        <f t="shared" si="4"/>
        <v>0</v>
      </c>
      <c r="Z64" s="92"/>
      <c r="AA64" s="82"/>
      <c r="AB64" s="93"/>
      <c r="AC64" s="94"/>
      <c r="AD64" s="95"/>
      <c r="AE64" s="95"/>
      <c r="AF64" s="95"/>
      <c r="AG64" s="95"/>
      <c r="AH64" s="96"/>
      <c r="AI64" s="97"/>
      <c r="AJ64" s="97"/>
      <c r="AK64" s="97"/>
      <c r="AL64" s="97"/>
      <c r="AM64" s="97"/>
      <c r="AN64" s="97"/>
      <c r="AO64" s="97"/>
      <c r="AP64" s="98">
        <f t="shared" si="5"/>
        <v>0</v>
      </c>
      <c r="AQ64" s="99">
        <f t="shared" si="6"/>
        <v>0</v>
      </c>
      <c r="AR64" s="100" t="s">
        <v>13</v>
      </c>
      <c r="AS64" s="95"/>
      <c r="AT64" s="101">
        <f t="shared" si="7"/>
        <v>0</v>
      </c>
      <c r="AU64" s="102">
        <f t="shared" si="8"/>
        <v>0</v>
      </c>
      <c r="AV64" s="103"/>
      <c r="AW64" s="104"/>
      <c r="AX64" s="82"/>
      <c r="AY64" s="84"/>
      <c r="AZ64" s="105"/>
      <c r="BA64" s="106"/>
      <c r="BB64" s="107"/>
      <c r="DD64" t="s">
        <v>95</v>
      </c>
      <c r="DE64" t="s">
        <v>96</v>
      </c>
      <c r="DF64" t="s">
        <v>100</v>
      </c>
      <c r="DG64" s="109">
        <f t="shared" si="9"/>
        <v>0</v>
      </c>
      <c r="DH64" s="109" t="e">
        <f t="shared" si="10"/>
        <v>#DIV/0!</v>
      </c>
      <c r="DI64" s="109" t="e">
        <f t="shared" si="11"/>
        <v>#DIV/0!</v>
      </c>
      <c r="DJ64" s="110">
        <f t="shared" si="12"/>
        <v>0</v>
      </c>
    </row>
    <row r="65" spans="1:114" customFormat="1" x14ac:dyDescent="0.25">
      <c r="A65" s="80">
        <v>57</v>
      </c>
      <c r="B65" s="81"/>
      <c r="C65" s="81"/>
      <c r="D65" s="82"/>
      <c r="E65" s="82"/>
      <c r="F65" s="83"/>
      <c r="G65" s="84"/>
      <c r="H65" s="85"/>
      <c r="I65" s="86"/>
      <c r="J65" s="87"/>
      <c r="K65" s="87"/>
      <c r="L65" s="87"/>
      <c r="M65" s="87"/>
      <c r="N65" s="87"/>
      <c r="O65" s="86"/>
      <c r="P65" s="88"/>
      <c r="Q65" s="89"/>
      <c r="R65" s="89"/>
      <c r="S65" s="89"/>
      <c r="T65" s="89"/>
      <c r="U65" s="89"/>
      <c r="V65" s="89"/>
      <c r="W65" s="89"/>
      <c r="X65" s="90">
        <f t="shared" si="3"/>
        <v>0</v>
      </c>
      <c r="Y65" s="91">
        <f t="shared" si="4"/>
        <v>0</v>
      </c>
      <c r="Z65" s="92"/>
      <c r="AA65" s="82"/>
      <c r="AB65" s="93"/>
      <c r="AC65" s="94"/>
      <c r="AD65" s="95"/>
      <c r="AE65" s="95"/>
      <c r="AF65" s="95"/>
      <c r="AG65" s="95"/>
      <c r="AH65" s="96"/>
      <c r="AI65" s="97"/>
      <c r="AJ65" s="97"/>
      <c r="AK65" s="97"/>
      <c r="AL65" s="97"/>
      <c r="AM65" s="97"/>
      <c r="AN65" s="97"/>
      <c r="AO65" s="97"/>
      <c r="AP65" s="98">
        <f t="shared" si="5"/>
        <v>0</v>
      </c>
      <c r="AQ65" s="99">
        <f t="shared" si="6"/>
        <v>0</v>
      </c>
      <c r="AR65" s="100" t="s">
        <v>13</v>
      </c>
      <c r="AS65" s="95"/>
      <c r="AT65" s="101">
        <f t="shared" si="7"/>
        <v>0</v>
      </c>
      <c r="AU65" s="102">
        <f t="shared" si="8"/>
        <v>0</v>
      </c>
      <c r="AV65" s="103"/>
      <c r="AW65" s="104"/>
      <c r="AX65" s="82"/>
      <c r="AY65" s="84"/>
      <c r="AZ65" s="105"/>
      <c r="BA65" s="106"/>
      <c r="BB65" s="107"/>
      <c r="DD65" t="s">
        <v>95</v>
      </c>
      <c r="DE65" t="s">
        <v>96</v>
      </c>
      <c r="DF65" t="s">
        <v>100</v>
      </c>
      <c r="DG65" s="109">
        <f t="shared" si="9"/>
        <v>0</v>
      </c>
      <c r="DH65" s="109" t="e">
        <f t="shared" si="10"/>
        <v>#DIV/0!</v>
      </c>
      <c r="DI65" s="109" t="e">
        <f t="shared" si="11"/>
        <v>#DIV/0!</v>
      </c>
      <c r="DJ65" s="110">
        <f t="shared" si="12"/>
        <v>0</v>
      </c>
    </row>
    <row r="66" spans="1:114" customFormat="1" x14ac:dyDescent="0.25">
      <c r="A66" s="80">
        <v>58</v>
      </c>
      <c r="B66" s="81"/>
      <c r="C66" s="81"/>
      <c r="D66" s="82"/>
      <c r="E66" s="82"/>
      <c r="F66" s="83"/>
      <c r="G66" s="84"/>
      <c r="H66" s="85"/>
      <c r="I66" s="86"/>
      <c r="J66" s="87"/>
      <c r="K66" s="87"/>
      <c r="L66" s="87"/>
      <c r="M66" s="87"/>
      <c r="N66" s="87"/>
      <c r="O66" s="86"/>
      <c r="P66" s="88"/>
      <c r="Q66" s="89"/>
      <c r="R66" s="89"/>
      <c r="S66" s="89"/>
      <c r="T66" s="89"/>
      <c r="U66" s="89"/>
      <c r="V66" s="89"/>
      <c r="W66" s="89"/>
      <c r="X66" s="90">
        <f t="shared" si="3"/>
        <v>0</v>
      </c>
      <c r="Y66" s="91">
        <f t="shared" si="4"/>
        <v>0</v>
      </c>
      <c r="Z66" s="92"/>
      <c r="AA66" s="82"/>
      <c r="AB66" s="93"/>
      <c r="AC66" s="94"/>
      <c r="AD66" s="95"/>
      <c r="AE66" s="95"/>
      <c r="AF66" s="95"/>
      <c r="AG66" s="95"/>
      <c r="AH66" s="96"/>
      <c r="AI66" s="97"/>
      <c r="AJ66" s="97"/>
      <c r="AK66" s="97"/>
      <c r="AL66" s="97"/>
      <c r="AM66" s="97"/>
      <c r="AN66" s="97"/>
      <c r="AO66" s="97"/>
      <c r="AP66" s="98">
        <f t="shared" si="5"/>
        <v>0</v>
      </c>
      <c r="AQ66" s="99">
        <f t="shared" si="6"/>
        <v>0</v>
      </c>
      <c r="AR66" s="100" t="s">
        <v>13</v>
      </c>
      <c r="AS66" s="95"/>
      <c r="AT66" s="101">
        <f t="shared" si="7"/>
        <v>0</v>
      </c>
      <c r="AU66" s="102">
        <f t="shared" si="8"/>
        <v>0</v>
      </c>
      <c r="AV66" s="103"/>
      <c r="AW66" s="104"/>
      <c r="AX66" s="82"/>
      <c r="AY66" s="84"/>
      <c r="AZ66" s="105"/>
      <c r="BA66" s="106"/>
      <c r="BB66" s="107"/>
      <c r="DD66" t="s">
        <v>95</v>
      </c>
      <c r="DE66" t="s">
        <v>96</v>
      </c>
      <c r="DF66" t="s">
        <v>100</v>
      </c>
      <c r="DG66" s="109">
        <f t="shared" si="9"/>
        <v>0</v>
      </c>
      <c r="DH66" s="109" t="e">
        <f t="shared" si="10"/>
        <v>#DIV/0!</v>
      </c>
      <c r="DI66" s="109" t="e">
        <f t="shared" si="11"/>
        <v>#DIV/0!</v>
      </c>
      <c r="DJ66" s="110">
        <f t="shared" si="12"/>
        <v>0</v>
      </c>
    </row>
    <row r="67" spans="1:114" customFormat="1" x14ac:dyDescent="0.25">
      <c r="A67" s="80">
        <v>59</v>
      </c>
      <c r="B67" s="81"/>
      <c r="C67" s="81"/>
      <c r="D67" s="82"/>
      <c r="E67" s="82"/>
      <c r="F67" s="83"/>
      <c r="G67" s="84"/>
      <c r="H67" s="85"/>
      <c r="I67" s="86"/>
      <c r="J67" s="87"/>
      <c r="K67" s="87"/>
      <c r="L67" s="87"/>
      <c r="M67" s="87"/>
      <c r="N67" s="87"/>
      <c r="O67" s="86"/>
      <c r="P67" s="88"/>
      <c r="Q67" s="89"/>
      <c r="R67" s="89"/>
      <c r="S67" s="89"/>
      <c r="T67" s="89"/>
      <c r="U67" s="89"/>
      <c r="V67" s="89"/>
      <c r="W67" s="89"/>
      <c r="X67" s="90">
        <f t="shared" si="3"/>
        <v>0</v>
      </c>
      <c r="Y67" s="91">
        <f t="shared" si="4"/>
        <v>0</v>
      </c>
      <c r="Z67" s="92"/>
      <c r="AA67" s="82"/>
      <c r="AB67" s="93"/>
      <c r="AC67" s="94"/>
      <c r="AD67" s="95"/>
      <c r="AE67" s="95"/>
      <c r="AF67" s="95"/>
      <c r="AG67" s="95"/>
      <c r="AH67" s="96"/>
      <c r="AI67" s="97"/>
      <c r="AJ67" s="97"/>
      <c r="AK67" s="97"/>
      <c r="AL67" s="97"/>
      <c r="AM67" s="97"/>
      <c r="AN67" s="97"/>
      <c r="AO67" s="97"/>
      <c r="AP67" s="98">
        <f t="shared" si="5"/>
        <v>0</v>
      </c>
      <c r="AQ67" s="99">
        <f t="shared" si="6"/>
        <v>0</v>
      </c>
      <c r="AR67" s="100" t="s">
        <v>13</v>
      </c>
      <c r="AS67" s="95"/>
      <c r="AT67" s="101">
        <f t="shared" si="7"/>
        <v>0</v>
      </c>
      <c r="AU67" s="102">
        <f t="shared" si="8"/>
        <v>0</v>
      </c>
      <c r="AV67" s="103"/>
      <c r="AW67" s="104"/>
      <c r="AX67" s="82"/>
      <c r="AY67" s="84"/>
      <c r="AZ67" s="105"/>
      <c r="BA67" s="106"/>
      <c r="BB67" s="107"/>
      <c r="DD67" t="s">
        <v>95</v>
      </c>
      <c r="DE67" t="s">
        <v>96</v>
      </c>
      <c r="DF67" t="s">
        <v>100</v>
      </c>
      <c r="DG67" s="109">
        <f t="shared" si="9"/>
        <v>0</v>
      </c>
      <c r="DH67" s="109" t="e">
        <f t="shared" si="10"/>
        <v>#DIV/0!</v>
      </c>
      <c r="DI67" s="109" t="e">
        <f t="shared" si="11"/>
        <v>#DIV/0!</v>
      </c>
      <c r="DJ67" s="110">
        <f t="shared" si="12"/>
        <v>0</v>
      </c>
    </row>
    <row r="68" spans="1:114" customFormat="1" x14ac:dyDescent="0.25">
      <c r="A68" s="80">
        <v>60</v>
      </c>
      <c r="B68" s="81"/>
      <c r="C68" s="81"/>
      <c r="D68" s="82"/>
      <c r="E68" s="82"/>
      <c r="F68" s="83"/>
      <c r="G68" s="84"/>
      <c r="H68" s="85"/>
      <c r="I68" s="86"/>
      <c r="J68" s="87"/>
      <c r="K68" s="87"/>
      <c r="L68" s="87"/>
      <c r="M68" s="87"/>
      <c r="N68" s="87"/>
      <c r="O68" s="86"/>
      <c r="P68" s="88"/>
      <c r="Q68" s="89"/>
      <c r="R68" s="89"/>
      <c r="S68" s="89"/>
      <c r="T68" s="89"/>
      <c r="U68" s="89"/>
      <c r="V68" s="89"/>
      <c r="W68" s="89"/>
      <c r="X68" s="90">
        <f t="shared" si="3"/>
        <v>0</v>
      </c>
      <c r="Y68" s="91">
        <f t="shared" si="4"/>
        <v>0</v>
      </c>
      <c r="Z68" s="92"/>
      <c r="AA68" s="82"/>
      <c r="AB68" s="93"/>
      <c r="AC68" s="94"/>
      <c r="AD68" s="95"/>
      <c r="AE68" s="95"/>
      <c r="AF68" s="95"/>
      <c r="AG68" s="95"/>
      <c r="AH68" s="96"/>
      <c r="AI68" s="97"/>
      <c r="AJ68" s="97"/>
      <c r="AK68" s="97"/>
      <c r="AL68" s="97"/>
      <c r="AM68" s="97"/>
      <c r="AN68" s="97"/>
      <c r="AO68" s="97"/>
      <c r="AP68" s="98">
        <f t="shared" si="5"/>
        <v>0</v>
      </c>
      <c r="AQ68" s="99">
        <f t="shared" si="6"/>
        <v>0</v>
      </c>
      <c r="AR68" s="100" t="s">
        <v>13</v>
      </c>
      <c r="AS68" s="95"/>
      <c r="AT68" s="101">
        <f t="shared" si="7"/>
        <v>0</v>
      </c>
      <c r="AU68" s="102">
        <f t="shared" si="8"/>
        <v>0</v>
      </c>
      <c r="AV68" s="103"/>
      <c r="AW68" s="104"/>
      <c r="AX68" s="82"/>
      <c r="AY68" s="84"/>
      <c r="AZ68" s="105"/>
      <c r="BA68" s="106"/>
      <c r="BB68" s="107"/>
      <c r="DD68" t="s">
        <v>95</v>
      </c>
      <c r="DE68" t="s">
        <v>96</v>
      </c>
      <c r="DF68" t="s">
        <v>100</v>
      </c>
      <c r="DG68" s="109">
        <f t="shared" si="9"/>
        <v>0</v>
      </c>
      <c r="DH68" s="109" t="e">
        <f t="shared" si="10"/>
        <v>#DIV/0!</v>
      </c>
      <c r="DI68" s="109" t="e">
        <f t="shared" si="11"/>
        <v>#DIV/0!</v>
      </c>
      <c r="DJ68" s="110">
        <f t="shared" si="12"/>
        <v>0</v>
      </c>
    </row>
    <row r="69" spans="1:114" customFormat="1" x14ac:dyDescent="0.25">
      <c r="A69" s="80">
        <v>61</v>
      </c>
      <c r="B69" s="81"/>
      <c r="C69" s="81"/>
      <c r="D69" s="82"/>
      <c r="E69" s="82"/>
      <c r="F69" s="83"/>
      <c r="G69" s="84"/>
      <c r="H69" s="85"/>
      <c r="I69" s="86"/>
      <c r="J69" s="87"/>
      <c r="K69" s="87"/>
      <c r="L69" s="87"/>
      <c r="M69" s="87"/>
      <c r="N69" s="87"/>
      <c r="O69" s="86"/>
      <c r="P69" s="88"/>
      <c r="Q69" s="89"/>
      <c r="R69" s="89"/>
      <c r="S69" s="89"/>
      <c r="T69" s="89"/>
      <c r="U69" s="89"/>
      <c r="V69" s="89"/>
      <c r="W69" s="89"/>
      <c r="X69" s="90">
        <f t="shared" si="3"/>
        <v>0</v>
      </c>
      <c r="Y69" s="91">
        <f t="shared" si="4"/>
        <v>0</v>
      </c>
      <c r="Z69" s="92"/>
      <c r="AA69" s="82"/>
      <c r="AB69" s="93"/>
      <c r="AC69" s="94"/>
      <c r="AD69" s="95"/>
      <c r="AE69" s="95"/>
      <c r="AF69" s="95"/>
      <c r="AG69" s="95"/>
      <c r="AH69" s="96"/>
      <c r="AI69" s="97"/>
      <c r="AJ69" s="97"/>
      <c r="AK69" s="97"/>
      <c r="AL69" s="97"/>
      <c r="AM69" s="97"/>
      <c r="AN69" s="97"/>
      <c r="AO69" s="97"/>
      <c r="AP69" s="98">
        <f t="shared" si="5"/>
        <v>0</v>
      </c>
      <c r="AQ69" s="99">
        <f t="shared" si="6"/>
        <v>0</v>
      </c>
      <c r="AR69" s="100" t="s">
        <v>13</v>
      </c>
      <c r="AS69" s="95"/>
      <c r="AT69" s="101">
        <f t="shared" si="7"/>
        <v>0</v>
      </c>
      <c r="AU69" s="102">
        <f t="shared" si="8"/>
        <v>0</v>
      </c>
      <c r="AV69" s="103"/>
      <c r="AW69" s="104"/>
      <c r="AX69" s="82"/>
      <c r="AY69" s="84"/>
      <c r="AZ69" s="105"/>
      <c r="BA69" s="106"/>
      <c r="BB69" s="107"/>
      <c r="DD69" t="s">
        <v>95</v>
      </c>
      <c r="DE69" t="s">
        <v>96</v>
      </c>
      <c r="DF69" t="s">
        <v>100</v>
      </c>
      <c r="DG69" s="109">
        <f t="shared" si="9"/>
        <v>0</v>
      </c>
      <c r="DH69" s="109" t="e">
        <f t="shared" si="10"/>
        <v>#DIV/0!</v>
      </c>
      <c r="DI69" s="109" t="e">
        <f t="shared" si="11"/>
        <v>#DIV/0!</v>
      </c>
      <c r="DJ69" s="110">
        <f t="shared" si="12"/>
        <v>0</v>
      </c>
    </row>
    <row r="70" spans="1:114" customFormat="1" x14ac:dyDescent="0.25">
      <c r="A70" s="80">
        <v>62</v>
      </c>
      <c r="B70" s="81"/>
      <c r="C70" s="81"/>
      <c r="D70" s="82"/>
      <c r="E70" s="82"/>
      <c r="F70" s="83"/>
      <c r="G70" s="84"/>
      <c r="H70" s="85"/>
      <c r="I70" s="86"/>
      <c r="J70" s="87"/>
      <c r="K70" s="87"/>
      <c r="L70" s="87"/>
      <c r="M70" s="87"/>
      <c r="N70" s="87"/>
      <c r="O70" s="86"/>
      <c r="P70" s="88"/>
      <c r="Q70" s="89"/>
      <c r="R70" s="89"/>
      <c r="S70" s="89"/>
      <c r="T70" s="89"/>
      <c r="U70" s="89"/>
      <c r="V70" s="89"/>
      <c r="W70" s="89"/>
      <c r="X70" s="90">
        <f t="shared" si="3"/>
        <v>0</v>
      </c>
      <c r="Y70" s="91">
        <f t="shared" si="4"/>
        <v>0</v>
      </c>
      <c r="Z70" s="92"/>
      <c r="AA70" s="82"/>
      <c r="AB70" s="93"/>
      <c r="AC70" s="94"/>
      <c r="AD70" s="95"/>
      <c r="AE70" s="95"/>
      <c r="AF70" s="95"/>
      <c r="AG70" s="95"/>
      <c r="AH70" s="96"/>
      <c r="AI70" s="97"/>
      <c r="AJ70" s="97"/>
      <c r="AK70" s="97"/>
      <c r="AL70" s="97"/>
      <c r="AM70" s="97"/>
      <c r="AN70" s="97"/>
      <c r="AO70" s="97"/>
      <c r="AP70" s="98">
        <f t="shared" si="5"/>
        <v>0</v>
      </c>
      <c r="AQ70" s="99">
        <f t="shared" si="6"/>
        <v>0</v>
      </c>
      <c r="AR70" s="100" t="s">
        <v>13</v>
      </c>
      <c r="AS70" s="95"/>
      <c r="AT70" s="101">
        <f t="shared" si="7"/>
        <v>0</v>
      </c>
      <c r="AU70" s="102">
        <f t="shared" si="8"/>
        <v>0</v>
      </c>
      <c r="AV70" s="103"/>
      <c r="AW70" s="104"/>
      <c r="AX70" s="82"/>
      <c r="AY70" s="84"/>
      <c r="AZ70" s="105"/>
      <c r="BA70" s="106"/>
      <c r="BB70" s="107"/>
      <c r="DD70" t="s">
        <v>95</v>
      </c>
      <c r="DE70" t="s">
        <v>96</v>
      </c>
      <c r="DF70" t="s">
        <v>100</v>
      </c>
      <c r="DG70" s="109">
        <f t="shared" si="9"/>
        <v>0</v>
      </c>
      <c r="DH70" s="109" t="e">
        <f t="shared" si="10"/>
        <v>#DIV/0!</v>
      </c>
      <c r="DI70" s="109" t="e">
        <f t="shared" si="11"/>
        <v>#DIV/0!</v>
      </c>
      <c r="DJ70" s="110">
        <f t="shared" si="12"/>
        <v>0</v>
      </c>
    </row>
    <row r="71" spans="1:114" customFormat="1" x14ac:dyDescent="0.25">
      <c r="A71" s="80">
        <v>63</v>
      </c>
      <c r="B71" s="81"/>
      <c r="C71" s="81"/>
      <c r="D71" s="82"/>
      <c r="E71" s="82"/>
      <c r="F71" s="83"/>
      <c r="G71" s="84"/>
      <c r="H71" s="85"/>
      <c r="I71" s="86"/>
      <c r="J71" s="87"/>
      <c r="K71" s="87"/>
      <c r="L71" s="87"/>
      <c r="M71" s="87"/>
      <c r="N71" s="87"/>
      <c r="O71" s="86"/>
      <c r="P71" s="88"/>
      <c r="Q71" s="89"/>
      <c r="R71" s="89"/>
      <c r="S71" s="89"/>
      <c r="T71" s="89"/>
      <c r="U71" s="89"/>
      <c r="V71" s="89"/>
      <c r="W71" s="89"/>
      <c r="X71" s="90">
        <f t="shared" si="3"/>
        <v>0</v>
      </c>
      <c r="Y71" s="91">
        <f t="shared" si="4"/>
        <v>0</v>
      </c>
      <c r="Z71" s="92"/>
      <c r="AA71" s="82"/>
      <c r="AB71" s="93"/>
      <c r="AC71" s="94"/>
      <c r="AD71" s="95"/>
      <c r="AE71" s="95"/>
      <c r="AF71" s="95"/>
      <c r="AG71" s="95"/>
      <c r="AH71" s="96"/>
      <c r="AI71" s="97"/>
      <c r="AJ71" s="97"/>
      <c r="AK71" s="97"/>
      <c r="AL71" s="97"/>
      <c r="AM71" s="97"/>
      <c r="AN71" s="97"/>
      <c r="AO71" s="97"/>
      <c r="AP71" s="98">
        <f t="shared" si="5"/>
        <v>0</v>
      </c>
      <c r="AQ71" s="99">
        <f t="shared" si="6"/>
        <v>0</v>
      </c>
      <c r="AR71" s="100" t="s">
        <v>13</v>
      </c>
      <c r="AS71" s="95"/>
      <c r="AT71" s="101">
        <f t="shared" si="7"/>
        <v>0</v>
      </c>
      <c r="AU71" s="102">
        <f t="shared" si="8"/>
        <v>0</v>
      </c>
      <c r="AV71" s="103"/>
      <c r="AW71" s="104"/>
      <c r="AX71" s="82"/>
      <c r="AY71" s="84"/>
      <c r="AZ71" s="105"/>
      <c r="BA71" s="106"/>
      <c r="BB71" s="107"/>
      <c r="DD71" t="s">
        <v>95</v>
      </c>
      <c r="DE71" t="s">
        <v>96</v>
      </c>
      <c r="DF71" t="s">
        <v>100</v>
      </c>
      <c r="DG71" s="109">
        <f t="shared" si="9"/>
        <v>0</v>
      </c>
      <c r="DH71" s="109" t="e">
        <f t="shared" si="10"/>
        <v>#DIV/0!</v>
      </c>
      <c r="DI71" s="109" t="e">
        <f t="shared" si="11"/>
        <v>#DIV/0!</v>
      </c>
      <c r="DJ71" s="110">
        <f t="shared" si="12"/>
        <v>0</v>
      </c>
    </row>
    <row r="72" spans="1:114" customFormat="1" x14ac:dyDescent="0.25">
      <c r="A72" s="80">
        <v>64</v>
      </c>
      <c r="B72" s="81"/>
      <c r="C72" s="81"/>
      <c r="D72" s="82"/>
      <c r="E72" s="82"/>
      <c r="F72" s="83"/>
      <c r="G72" s="84"/>
      <c r="H72" s="85"/>
      <c r="I72" s="86"/>
      <c r="J72" s="87"/>
      <c r="K72" s="87"/>
      <c r="L72" s="87"/>
      <c r="M72" s="87"/>
      <c r="N72" s="87"/>
      <c r="O72" s="86"/>
      <c r="P72" s="88"/>
      <c r="Q72" s="89"/>
      <c r="R72" s="89"/>
      <c r="S72" s="89"/>
      <c r="T72" s="89"/>
      <c r="U72" s="89"/>
      <c r="V72" s="89"/>
      <c r="W72" s="89"/>
      <c r="X72" s="90">
        <f t="shared" si="3"/>
        <v>0</v>
      </c>
      <c r="Y72" s="91">
        <f t="shared" si="4"/>
        <v>0</v>
      </c>
      <c r="Z72" s="92"/>
      <c r="AA72" s="82"/>
      <c r="AB72" s="93"/>
      <c r="AC72" s="94"/>
      <c r="AD72" s="95"/>
      <c r="AE72" s="95"/>
      <c r="AF72" s="95"/>
      <c r="AG72" s="95"/>
      <c r="AH72" s="96"/>
      <c r="AI72" s="97"/>
      <c r="AJ72" s="97"/>
      <c r="AK72" s="97"/>
      <c r="AL72" s="97"/>
      <c r="AM72" s="97"/>
      <c r="AN72" s="97"/>
      <c r="AO72" s="97"/>
      <c r="AP72" s="98">
        <f t="shared" si="5"/>
        <v>0</v>
      </c>
      <c r="AQ72" s="99">
        <f t="shared" si="6"/>
        <v>0</v>
      </c>
      <c r="AR72" s="100" t="s">
        <v>13</v>
      </c>
      <c r="AS72" s="95"/>
      <c r="AT72" s="101">
        <f t="shared" si="7"/>
        <v>0</v>
      </c>
      <c r="AU72" s="102">
        <f t="shared" si="8"/>
        <v>0</v>
      </c>
      <c r="AV72" s="103"/>
      <c r="AW72" s="104"/>
      <c r="AX72" s="82"/>
      <c r="AY72" s="84"/>
      <c r="AZ72" s="105"/>
      <c r="BA72" s="106"/>
      <c r="BB72" s="107"/>
      <c r="DD72" t="s">
        <v>95</v>
      </c>
      <c r="DE72" t="s">
        <v>96</v>
      </c>
      <c r="DF72" t="s">
        <v>100</v>
      </c>
      <c r="DG72" s="109">
        <f t="shared" si="9"/>
        <v>0</v>
      </c>
      <c r="DH72" s="109" t="e">
        <f t="shared" si="10"/>
        <v>#DIV/0!</v>
      </c>
      <c r="DI72" s="109" t="e">
        <f t="shared" si="11"/>
        <v>#DIV/0!</v>
      </c>
      <c r="DJ72" s="110">
        <f t="shared" si="12"/>
        <v>0</v>
      </c>
    </row>
    <row r="73" spans="1:114" customFormat="1" x14ac:dyDescent="0.25">
      <c r="A73" s="80">
        <v>65</v>
      </c>
      <c r="B73" s="81"/>
      <c r="C73" s="81"/>
      <c r="D73" s="82"/>
      <c r="E73" s="82"/>
      <c r="F73" s="83"/>
      <c r="G73" s="84"/>
      <c r="H73" s="85"/>
      <c r="I73" s="86"/>
      <c r="J73" s="87"/>
      <c r="K73" s="87"/>
      <c r="L73" s="87"/>
      <c r="M73" s="87"/>
      <c r="N73" s="87"/>
      <c r="O73" s="86"/>
      <c r="P73" s="88"/>
      <c r="Q73" s="89"/>
      <c r="R73" s="89"/>
      <c r="S73" s="89"/>
      <c r="T73" s="89"/>
      <c r="U73" s="89"/>
      <c r="V73" s="89"/>
      <c r="W73" s="89"/>
      <c r="X73" s="90">
        <f t="shared" ref="X73:X76" si="13">SUM(P73:W73)</f>
        <v>0</v>
      </c>
      <c r="Y73" s="91">
        <f t="shared" ref="Y73:Y76" si="14">SUM(I73:O73)</f>
        <v>0</v>
      </c>
      <c r="Z73" s="92"/>
      <c r="AA73" s="82"/>
      <c r="AB73" s="93"/>
      <c r="AC73" s="94"/>
      <c r="AD73" s="95"/>
      <c r="AE73" s="95"/>
      <c r="AF73" s="95"/>
      <c r="AG73" s="95"/>
      <c r="AH73" s="96"/>
      <c r="AI73" s="97"/>
      <c r="AJ73" s="97"/>
      <c r="AK73" s="97"/>
      <c r="AL73" s="97"/>
      <c r="AM73" s="97"/>
      <c r="AN73" s="97"/>
      <c r="AO73" s="97"/>
      <c r="AP73" s="98">
        <f t="shared" ref="AP73:AP76" si="15">SUM(AH73:AO73)</f>
        <v>0</v>
      </c>
      <c r="AQ73" s="99">
        <f t="shared" ref="AQ73:AQ76" si="16">SUM(AC73:AG73)</f>
        <v>0</v>
      </c>
      <c r="AR73" s="100" t="s">
        <v>13</v>
      </c>
      <c r="AS73" s="95"/>
      <c r="AT73" s="101">
        <f t="shared" ref="AT73:AT76" si="17">IF(G73="CoC", DI73, IF(G73="S+C", DG73, IF(G73="SHP", DH73, 0)))</f>
        <v>0</v>
      </c>
      <c r="AU73" s="102">
        <f t="shared" ref="AU73:AU76" si="18">IF(AND($AR73="Yes", ($AS73&gt;$AT73)), SUM(AQ73,AS73), SUM(AQ73,AT73))</f>
        <v>0</v>
      </c>
      <c r="AV73" s="103"/>
      <c r="AW73" s="104"/>
      <c r="AX73" s="82"/>
      <c r="AY73" s="84"/>
      <c r="AZ73" s="105"/>
      <c r="BA73" s="106"/>
      <c r="BB73" s="107"/>
      <c r="DD73" t="s">
        <v>95</v>
      </c>
      <c r="DE73" t="s">
        <v>96</v>
      </c>
      <c r="DF73" t="s">
        <v>100</v>
      </c>
      <c r="DG73" s="109">
        <f t="shared" ref="DG73:DG76" si="19">IF(AND(AS73="", G73="S+C"), (AQ73*0.07), IF(AS73&gt;(ROUND((AQ73*0.07)+0.000001, 0)), (ROUND((AQ73*0.07)+0.000001, 0)), AS73))</f>
        <v>0</v>
      </c>
      <c r="DH73" s="109" t="e">
        <f t="shared" ref="DH73:DH76" si="20">IF(AND(AS73="", G73="SHP"), (((SUM(J73:N73)/E73)*DJ73)+(0.02*((J73+K73+L73+M73+N73)/E73))), IF(AS73&gt;(ROUND(((SUM(J73:N73)/E73)*DJ73)+(0.02*((J73+K73+L73+M73+N73)/E73))+0.000001, 0)), (ROUND(((SUM(J73:N73)/E73)*DJ73)+(0.02*((J73+K73+L73+M73+N73)/E73))+0.000001, 0)), AS73))</f>
        <v>#DIV/0!</v>
      </c>
      <c r="DI73" s="109" t="e">
        <f t="shared" ref="DI73:DI76" si="21">IF(AND(AS73="", G73="CoC"), (((SUM(J73:N73)/E73)*DJ73)), IF(AS73&gt;((SUM(J73:N73)/E73)*DJ73), ((SUM(J73:N73)/E73)*DJ73), AS73))</f>
        <v>#DIV/0!</v>
      </c>
      <c r="DJ73" s="110">
        <f t="shared" ref="DJ73:DJ76" si="22">IF((SUM(I73:N73))&gt;0,(O73/(SUM(I73:N73))),0)</f>
        <v>0</v>
      </c>
    </row>
    <row r="74" spans="1:114" customFormat="1" x14ac:dyDescent="0.25">
      <c r="A74" s="80">
        <v>66</v>
      </c>
      <c r="B74" s="81"/>
      <c r="C74" s="81"/>
      <c r="D74" s="82"/>
      <c r="E74" s="82"/>
      <c r="F74" s="83"/>
      <c r="G74" s="84"/>
      <c r="H74" s="85"/>
      <c r="I74" s="86"/>
      <c r="J74" s="87"/>
      <c r="K74" s="87"/>
      <c r="L74" s="87"/>
      <c r="M74" s="87"/>
      <c r="N74" s="87"/>
      <c r="O74" s="86"/>
      <c r="P74" s="88"/>
      <c r="Q74" s="89"/>
      <c r="R74" s="89"/>
      <c r="S74" s="89"/>
      <c r="T74" s="89"/>
      <c r="U74" s="89"/>
      <c r="V74" s="89"/>
      <c r="W74" s="89"/>
      <c r="X74" s="90">
        <f t="shared" si="13"/>
        <v>0</v>
      </c>
      <c r="Y74" s="91">
        <f t="shared" si="14"/>
        <v>0</v>
      </c>
      <c r="Z74" s="92"/>
      <c r="AA74" s="82"/>
      <c r="AB74" s="93"/>
      <c r="AC74" s="94"/>
      <c r="AD74" s="95"/>
      <c r="AE74" s="95"/>
      <c r="AF74" s="95"/>
      <c r="AG74" s="95"/>
      <c r="AH74" s="96"/>
      <c r="AI74" s="97"/>
      <c r="AJ74" s="97"/>
      <c r="AK74" s="97"/>
      <c r="AL74" s="97"/>
      <c r="AM74" s="97"/>
      <c r="AN74" s="97"/>
      <c r="AO74" s="97"/>
      <c r="AP74" s="98">
        <f t="shared" si="15"/>
        <v>0</v>
      </c>
      <c r="AQ74" s="99">
        <f t="shared" si="16"/>
        <v>0</v>
      </c>
      <c r="AR74" s="100" t="s">
        <v>13</v>
      </c>
      <c r="AS74" s="95"/>
      <c r="AT74" s="101">
        <f t="shared" si="17"/>
        <v>0</v>
      </c>
      <c r="AU74" s="102">
        <f t="shared" si="18"/>
        <v>0</v>
      </c>
      <c r="AV74" s="103"/>
      <c r="AW74" s="104"/>
      <c r="AX74" s="82"/>
      <c r="AY74" s="84"/>
      <c r="AZ74" s="105"/>
      <c r="BA74" s="106"/>
      <c r="BB74" s="107"/>
      <c r="DD74" t="s">
        <v>95</v>
      </c>
      <c r="DE74" t="s">
        <v>96</v>
      </c>
      <c r="DF74" t="s">
        <v>100</v>
      </c>
      <c r="DG74" s="109">
        <f t="shared" si="19"/>
        <v>0</v>
      </c>
      <c r="DH74" s="109" t="e">
        <f t="shared" si="20"/>
        <v>#DIV/0!</v>
      </c>
      <c r="DI74" s="109" t="e">
        <f t="shared" si="21"/>
        <v>#DIV/0!</v>
      </c>
      <c r="DJ74" s="110">
        <f t="shared" si="22"/>
        <v>0</v>
      </c>
    </row>
    <row r="75" spans="1:114" customFormat="1" x14ac:dyDescent="0.25">
      <c r="A75" s="80">
        <v>67</v>
      </c>
      <c r="B75" s="81"/>
      <c r="C75" s="81"/>
      <c r="D75" s="82"/>
      <c r="E75" s="82"/>
      <c r="F75" s="83"/>
      <c r="G75" s="84"/>
      <c r="H75" s="85"/>
      <c r="I75" s="86"/>
      <c r="J75" s="87"/>
      <c r="K75" s="87"/>
      <c r="L75" s="87"/>
      <c r="M75" s="87"/>
      <c r="N75" s="87"/>
      <c r="O75" s="86"/>
      <c r="P75" s="88"/>
      <c r="Q75" s="89"/>
      <c r="R75" s="89"/>
      <c r="S75" s="89"/>
      <c r="T75" s="89"/>
      <c r="U75" s="89"/>
      <c r="V75" s="89"/>
      <c r="W75" s="89"/>
      <c r="X75" s="90">
        <f t="shared" si="13"/>
        <v>0</v>
      </c>
      <c r="Y75" s="91">
        <f t="shared" si="14"/>
        <v>0</v>
      </c>
      <c r="Z75" s="92"/>
      <c r="AA75" s="82"/>
      <c r="AB75" s="93"/>
      <c r="AC75" s="94"/>
      <c r="AD75" s="95"/>
      <c r="AE75" s="95"/>
      <c r="AF75" s="95"/>
      <c r="AG75" s="95"/>
      <c r="AH75" s="96"/>
      <c r="AI75" s="97"/>
      <c r="AJ75" s="97"/>
      <c r="AK75" s="97"/>
      <c r="AL75" s="97"/>
      <c r="AM75" s="97"/>
      <c r="AN75" s="97"/>
      <c r="AO75" s="97"/>
      <c r="AP75" s="98">
        <f t="shared" si="15"/>
        <v>0</v>
      </c>
      <c r="AQ75" s="99">
        <f t="shared" si="16"/>
        <v>0</v>
      </c>
      <c r="AR75" s="100" t="s">
        <v>13</v>
      </c>
      <c r="AS75" s="95"/>
      <c r="AT75" s="101">
        <f t="shared" si="17"/>
        <v>0</v>
      </c>
      <c r="AU75" s="102">
        <f t="shared" si="18"/>
        <v>0</v>
      </c>
      <c r="AV75" s="103"/>
      <c r="AW75" s="104"/>
      <c r="AX75" s="82"/>
      <c r="AY75" s="84"/>
      <c r="AZ75" s="105"/>
      <c r="BA75" s="106"/>
      <c r="BB75" s="107"/>
      <c r="DD75" t="s">
        <v>95</v>
      </c>
      <c r="DE75" t="s">
        <v>96</v>
      </c>
      <c r="DF75" t="s">
        <v>100</v>
      </c>
      <c r="DG75" s="109">
        <f t="shared" si="19"/>
        <v>0</v>
      </c>
      <c r="DH75" s="109" t="e">
        <f t="shared" si="20"/>
        <v>#DIV/0!</v>
      </c>
      <c r="DI75" s="109" t="e">
        <f t="shared" si="21"/>
        <v>#DIV/0!</v>
      </c>
      <c r="DJ75" s="110">
        <f t="shared" si="22"/>
        <v>0</v>
      </c>
    </row>
    <row r="76" spans="1:114" customFormat="1" x14ac:dyDescent="0.25">
      <c r="A76" s="80">
        <v>68</v>
      </c>
      <c r="B76" s="81"/>
      <c r="C76" s="81"/>
      <c r="D76" s="82"/>
      <c r="E76" s="82"/>
      <c r="F76" s="83"/>
      <c r="G76" s="84"/>
      <c r="H76" s="85"/>
      <c r="I76" s="86"/>
      <c r="J76" s="87"/>
      <c r="K76" s="87"/>
      <c r="L76" s="87"/>
      <c r="M76" s="87"/>
      <c r="N76" s="87"/>
      <c r="O76" s="86"/>
      <c r="P76" s="88"/>
      <c r="Q76" s="89"/>
      <c r="R76" s="89"/>
      <c r="S76" s="89"/>
      <c r="T76" s="89"/>
      <c r="U76" s="89"/>
      <c r="V76" s="89"/>
      <c r="W76" s="89"/>
      <c r="X76" s="90">
        <f t="shared" si="13"/>
        <v>0</v>
      </c>
      <c r="Y76" s="91">
        <f t="shared" si="14"/>
        <v>0</v>
      </c>
      <c r="Z76" s="92"/>
      <c r="AA76" s="82"/>
      <c r="AB76" s="93"/>
      <c r="AC76" s="94"/>
      <c r="AD76" s="95"/>
      <c r="AE76" s="95"/>
      <c r="AF76" s="95"/>
      <c r="AG76" s="95"/>
      <c r="AH76" s="96"/>
      <c r="AI76" s="97"/>
      <c r="AJ76" s="97"/>
      <c r="AK76" s="97"/>
      <c r="AL76" s="97"/>
      <c r="AM76" s="97"/>
      <c r="AN76" s="97"/>
      <c r="AO76" s="97"/>
      <c r="AP76" s="98">
        <f t="shared" si="15"/>
        <v>0</v>
      </c>
      <c r="AQ76" s="99">
        <f t="shared" si="16"/>
        <v>0</v>
      </c>
      <c r="AR76" s="100" t="s">
        <v>13</v>
      </c>
      <c r="AS76" s="95"/>
      <c r="AT76" s="101">
        <f t="shared" si="17"/>
        <v>0</v>
      </c>
      <c r="AU76" s="102">
        <f t="shared" si="18"/>
        <v>0</v>
      </c>
      <c r="AV76" s="103"/>
      <c r="AW76" s="104"/>
      <c r="AX76" s="82"/>
      <c r="AY76" s="84"/>
      <c r="AZ76" s="105"/>
      <c r="BA76" s="106"/>
      <c r="BB76" s="107"/>
      <c r="DD76" t="s">
        <v>95</v>
      </c>
      <c r="DE76" t="s">
        <v>96</v>
      </c>
      <c r="DF76" t="s">
        <v>100</v>
      </c>
      <c r="DG76" s="109">
        <f t="shared" si="19"/>
        <v>0</v>
      </c>
      <c r="DH76" s="109" t="e">
        <f t="shared" si="20"/>
        <v>#DIV/0!</v>
      </c>
      <c r="DI76" s="109" t="e">
        <f t="shared" si="21"/>
        <v>#DIV/0!</v>
      </c>
      <c r="DJ76" s="110">
        <f t="shared" si="22"/>
        <v>0</v>
      </c>
    </row>
  </sheetData>
  <sheetProtection password="DE76" sheet="1" formatCells="0" formatRows="0" autoFilter="0"/>
  <autoFilter ref="A8:BB8"/>
  <mergeCells count="23">
    <mergeCell ref="L2:R2"/>
    <mergeCell ref="AC7:AU7"/>
    <mergeCell ref="AC6:AY6"/>
    <mergeCell ref="AV7:AY7"/>
    <mergeCell ref="A2:A4"/>
    <mergeCell ref="C2:E2"/>
    <mergeCell ref="C4:E4"/>
    <mergeCell ref="F2:F4"/>
    <mergeCell ref="G2:H2"/>
    <mergeCell ref="G3:H3"/>
    <mergeCell ref="G4:H4"/>
    <mergeCell ref="I2:K2"/>
    <mergeCell ref="I3:K3"/>
    <mergeCell ref="I4:K4"/>
    <mergeCell ref="C3:E3"/>
    <mergeCell ref="AZ6:BB6"/>
    <mergeCell ref="AZ7:BB7"/>
    <mergeCell ref="A6:H6"/>
    <mergeCell ref="A7:H7"/>
    <mergeCell ref="I7:O7"/>
    <mergeCell ref="P7:Y7"/>
    <mergeCell ref="Z7:AB7"/>
    <mergeCell ref="I6:AB6"/>
  </mergeCells>
  <phoneticPr fontId="19" type="noConversion"/>
  <conditionalFormatting sqref="AZ9:AZ76">
    <cfRule type="expression" dxfId="11" priority="11">
      <formula>AND($AY9="Yes", $AZ9="")</formula>
    </cfRule>
  </conditionalFormatting>
  <conditionalFormatting sqref="AR9:AR76">
    <cfRule type="cellIs" dxfId="10" priority="8" operator="equal">
      <formula>"Yes"</formula>
    </cfRule>
    <cfRule type="cellIs" dxfId="9" priority="9" operator="equal">
      <formula>"Yes"</formula>
    </cfRule>
    <cfRule type="cellIs" dxfId="8" priority="10" operator="equal">
      <formula>"Yes"</formula>
    </cfRule>
  </conditionalFormatting>
  <conditionalFormatting sqref="F42:F76">
    <cfRule type="expression" dxfId="7" priority="7">
      <formula>OR($F42&gt;43100,AND($F42&lt;42736,$F42&lt;&gt;""))</formula>
    </cfRule>
  </conditionalFormatting>
  <conditionalFormatting sqref="AT9:AT76">
    <cfRule type="expression" dxfId="6" priority="6">
      <formula>AND($G9="",$D9&lt;&gt;"")</formula>
    </cfRule>
  </conditionalFormatting>
  <conditionalFormatting sqref="AA43:AA76">
    <cfRule type="expression" dxfId="5" priority="12">
      <formula>AND($G43="CoC", $AA43="Yes")</formula>
    </cfRule>
    <cfRule type="expression" priority="14" stopIfTrue="1">
      <formula>AND($G43="CoC", $AA43="Yes")</formula>
    </cfRule>
  </conditionalFormatting>
  <conditionalFormatting sqref="AU9:AU76">
    <cfRule type="expression" dxfId="4" priority="13">
      <formula>IF(AND($G9="CoC"),($AU9&gt;SUM($J9:$O9)))</formula>
    </cfRule>
  </conditionalFormatting>
  <conditionalFormatting sqref="E9:E76">
    <cfRule type="expression" dxfId="3" priority="5">
      <formula>AND($G9&lt;&gt;"",ISBLANK($E9))</formula>
    </cfRule>
  </conditionalFormatting>
  <conditionalFormatting sqref="G9:G76">
    <cfRule type="expression" dxfId="2" priority="4">
      <formula>AND(ISBLANK($G9),$D9:$E9&lt;&gt;"")</formula>
    </cfRule>
  </conditionalFormatting>
  <conditionalFormatting sqref="F9:F41">
    <cfRule type="expression" dxfId="1" priority="3">
      <formula>OR($F9&gt;43100,AND($F9&lt;42736,$F9&lt;&gt;""))</formula>
    </cfRule>
  </conditionalFormatting>
  <conditionalFormatting sqref="AA9:AA42">
    <cfRule type="expression" dxfId="0" priority="1">
      <formula>AND($G9="CoC", $AA9="Yes")</formula>
    </cfRule>
    <cfRule type="expression" priority="2" stopIfTrue="1">
      <formula>AND($G9="CoC", $AA9="Yes")</formula>
    </cfRule>
  </conditionalFormatting>
  <dataValidations count="12">
    <dataValidation allowBlank="1" showInputMessage="1" showErrorMessage="1" prompt="Formula is protected. " sqref="X3:Y3"/>
    <dataValidation type="list" allowBlank="1" showErrorMessage="1" prompt="Select Yes or No " sqref="I3 AY9:AY76">
      <formula1>"Yes, No"</formula1>
    </dataValidation>
    <dataValidation allowBlank="1" showErrorMessage="1" sqref="DE8:DJ8 B8:AV8"/>
    <dataValidation allowBlank="1" showInputMessage="1" showErrorMessage="1" prompt="Do not enter any data or text into this field" sqref="X4"/>
    <dataValidation type="whole" operator="lessThanOrEqual" allowBlank="1" showInputMessage="1" showErrorMessage="1" error="You cannot request more than 10% of the sum of your Budget Line Items for Admin Costs." sqref="AS9:AS76">
      <formula1>$AQ9*0.1</formula1>
    </dataValidation>
    <dataValidation type="list" allowBlank="1" showInputMessage="1" showErrorMessage="1" sqref="G9:G76">
      <formula1>"SHP, S+C, CoC"</formula1>
    </dataValidation>
    <dataValidation type="list" allowBlank="1" showInputMessage="1" showErrorMessage="1" sqref="AA9:AA76 AR9:AR76">
      <formula1>"Yes, No"</formula1>
    </dataValidation>
    <dataValidation type="list" allowBlank="1" showInputMessage="1" showErrorMessage="1" sqref="H9:H76">
      <formula1>"PH, TH, SSO, HMIS, SH, TRA, SRA, PRA, S+C/SRO"</formula1>
    </dataValidation>
    <dataValidation type="list" allowBlank="1" showInputMessage="1" showErrorMessage="1" sqref="AV9:AV76 Z9:Z76">
      <formula1>"Yes, No, N/A"</formula1>
    </dataValidation>
    <dataValidation type="list" allowBlank="1" showInputMessage="1" showErrorMessage="1" sqref="AB9:AB76">
      <formula1>"FMR, Actual, N/A"</formula1>
    </dataValidation>
    <dataValidation type="list" allowBlank="1" showErrorMessage="1" prompt="Select Yes or No " sqref="AX9:AX76">
      <formula1>"Yes, No, N/A"</formula1>
    </dataValidation>
    <dataValidation type="list" allowBlank="1" showErrorMessage="1" prompt="Select a project type" sqref="AW9:AW76">
      <formula1>"Leasing, Rental Assistance-TRA, Rental Assistance-SRA, Rental Assistance-PRA, Leasing and Rental Assistance, N/A"</formula1>
    </dataValidation>
  </dataValidations>
  <pageMargins left="0.1" right="0.1" top="0.25" bottom="0.25" header="0.3" footer="0.3"/>
  <pageSetup paperSize="5" scale="44" fitToWidth="2" fitToHeight="10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256"/>
  <sheetViews>
    <sheetView workbookViewId="0">
      <selection activeCell="F4" sqref="F4"/>
    </sheetView>
  </sheetViews>
  <sheetFormatPr defaultColWidth="12.28515625" defaultRowHeight="12.75" x14ac:dyDescent="0.25"/>
  <cols>
    <col min="1" max="1" width="0.7109375" style="55" customWidth="1"/>
    <col min="2" max="2" width="19" style="55" customWidth="1"/>
    <col min="3" max="3" width="0.7109375" style="58" customWidth="1"/>
    <col min="4" max="4" width="16.42578125" style="55" customWidth="1"/>
    <col min="5" max="5" width="2" style="58" bestFit="1" customWidth="1"/>
    <col min="6" max="6" width="17.7109375" style="55" bestFit="1" customWidth="1"/>
    <col min="7" max="7" width="2" style="58" bestFit="1" customWidth="1"/>
    <col min="8" max="8" width="17.7109375" style="55" bestFit="1" customWidth="1"/>
    <col min="9" max="9" width="2" style="58" bestFit="1" customWidth="1"/>
    <col min="10" max="10" width="17.7109375" style="55" bestFit="1" customWidth="1"/>
    <col min="11" max="11" width="0.7109375" style="58" customWidth="1"/>
    <col min="12" max="16384" width="12.28515625" style="55"/>
  </cols>
  <sheetData>
    <row r="1" spans="1:11" ht="15" x14ac:dyDescent="0.25">
      <c r="B1" s="56"/>
      <c r="C1" s="57"/>
      <c r="D1" s="164" t="s">
        <v>42</v>
      </c>
      <c r="E1" s="164"/>
      <c r="F1" s="164"/>
      <c r="G1" s="164"/>
      <c r="H1" s="164"/>
      <c r="I1" s="57"/>
      <c r="J1" s="56"/>
    </row>
    <row r="2" spans="1:11" ht="15" x14ac:dyDescent="0.25">
      <c r="B2" s="56"/>
      <c r="C2" s="57"/>
      <c r="D2" s="59"/>
      <c r="E2" s="59"/>
      <c r="F2" s="59"/>
      <c r="G2" s="59"/>
      <c r="H2" s="59"/>
      <c r="I2" s="57"/>
      <c r="J2" s="56"/>
    </row>
    <row r="3" spans="1:11" ht="13.5" thickBot="1" x14ac:dyDescent="0.3">
      <c r="B3" s="56"/>
      <c r="C3" s="57"/>
      <c r="D3" s="165" t="s">
        <v>86</v>
      </c>
      <c r="E3" s="165"/>
      <c r="F3" s="165"/>
      <c r="G3" s="165"/>
      <c r="H3" s="165"/>
      <c r="I3" s="60"/>
      <c r="J3" s="60"/>
    </row>
    <row r="4" spans="1:11" ht="13.5" thickBot="1" x14ac:dyDescent="0.3">
      <c r="B4" s="60"/>
      <c r="C4" s="57"/>
      <c r="D4" s="56"/>
      <c r="E4" s="57"/>
      <c r="F4" s="61" t="s">
        <v>85</v>
      </c>
      <c r="G4" s="57"/>
      <c r="H4" s="56"/>
      <c r="I4" s="57"/>
      <c r="J4" s="56"/>
    </row>
    <row r="5" spans="1:11" ht="13.5" thickBot="1" x14ac:dyDescent="0.3">
      <c r="B5" s="50" t="s">
        <v>43</v>
      </c>
      <c r="D5" s="166"/>
      <c r="E5" s="167"/>
      <c r="F5" s="167"/>
      <c r="G5" s="167"/>
      <c r="H5" s="168"/>
      <c r="I5" s="57"/>
      <c r="J5" s="56"/>
    </row>
    <row r="6" spans="1:11" ht="13.5" thickBot="1" x14ac:dyDescent="0.3">
      <c r="B6" s="50" t="s">
        <v>44</v>
      </c>
      <c r="D6" s="166"/>
      <c r="E6" s="167"/>
      <c r="F6" s="167"/>
      <c r="G6" s="167"/>
      <c r="H6" s="168"/>
      <c r="I6" s="57"/>
      <c r="J6" s="56"/>
    </row>
    <row r="7" spans="1:11" ht="13.5" thickBot="1" x14ac:dyDescent="0.3">
      <c r="B7" s="50" t="s">
        <v>64</v>
      </c>
      <c r="D7" s="62">
        <f>SUM(J30,J55,J80,J105,J130,J155,J180,J205,J230,J255)</f>
        <v>0</v>
      </c>
      <c r="E7" s="57"/>
      <c r="F7" s="63"/>
      <c r="G7" s="57"/>
      <c r="H7" s="56"/>
      <c r="I7" s="57"/>
      <c r="J7" s="56"/>
    </row>
    <row r="8" spans="1:11" x14ac:dyDescent="0.25">
      <c r="B8" s="60"/>
      <c r="C8" s="57"/>
      <c r="D8" s="56"/>
      <c r="E8" s="57"/>
      <c r="F8" s="60"/>
      <c r="G8" s="57"/>
      <c r="H8" s="56"/>
      <c r="I8" s="57"/>
      <c r="J8" s="56"/>
    </row>
    <row r="9" spans="1:11" ht="4.1500000000000004" customHeight="1" thickBot="1" x14ac:dyDescent="0.3">
      <c r="A9" s="64"/>
      <c r="B9" s="65"/>
      <c r="C9" s="66"/>
      <c r="D9" s="66"/>
      <c r="E9" s="66"/>
      <c r="F9" s="66"/>
      <c r="G9" s="66"/>
      <c r="H9" s="66"/>
      <c r="I9" s="66"/>
      <c r="J9" s="66"/>
      <c r="K9" s="66"/>
    </row>
    <row r="10" spans="1:11" ht="13.5" thickBot="1" x14ac:dyDescent="0.3">
      <c r="A10" s="64"/>
      <c r="B10" s="50" t="s">
        <v>45</v>
      </c>
      <c r="C10" s="67"/>
      <c r="D10" s="161"/>
      <c r="E10" s="162"/>
      <c r="F10" s="162"/>
      <c r="G10" s="162"/>
      <c r="H10" s="163"/>
      <c r="I10" s="57"/>
      <c r="J10" s="56"/>
      <c r="K10" s="68"/>
    </row>
    <row r="11" spans="1:11" ht="13.5" thickBot="1" x14ac:dyDescent="0.3">
      <c r="A11" s="64"/>
      <c r="B11" s="56"/>
      <c r="C11" s="57"/>
      <c r="D11" s="56"/>
      <c r="E11" s="57"/>
      <c r="F11" s="56"/>
      <c r="G11" s="57"/>
      <c r="H11" s="56"/>
      <c r="I11" s="57"/>
      <c r="J11" s="56"/>
      <c r="K11" s="66"/>
    </row>
    <row r="12" spans="1:11" ht="13.5" thickBot="1" x14ac:dyDescent="0.3">
      <c r="A12" s="64"/>
      <c r="B12" s="50" t="s">
        <v>46</v>
      </c>
      <c r="C12" s="17"/>
      <c r="D12" s="50" t="s">
        <v>47</v>
      </c>
      <c r="E12" s="17"/>
      <c r="F12" s="50" t="s">
        <v>67</v>
      </c>
      <c r="G12" s="17"/>
      <c r="H12" s="50" t="s">
        <v>48</v>
      </c>
      <c r="I12" s="17"/>
      <c r="J12" s="50" t="s">
        <v>49</v>
      </c>
      <c r="K12" s="18"/>
    </row>
    <row r="13" spans="1:11" ht="12.75" customHeight="1" x14ac:dyDescent="0.25">
      <c r="A13" s="64"/>
      <c r="B13" s="69"/>
      <c r="C13" s="69"/>
      <c r="D13" s="69"/>
      <c r="E13" s="69"/>
      <c r="F13" s="69"/>
      <c r="G13" s="69"/>
      <c r="H13" s="69"/>
      <c r="I13" s="69"/>
      <c r="J13" s="69"/>
      <c r="K13" s="66"/>
    </row>
    <row r="14" spans="1:11" x14ac:dyDescent="0.25">
      <c r="A14" s="64"/>
      <c r="B14" s="70" t="s">
        <v>50</v>
      </c>
      <c r="C14" s="71"/>
      <c r="D14" s="72"/>
      <c r="E14" s="71" t="s">
        <v>51</v>
      </c>
      <c r="F14" s="73"/>
      <c r="G14" s="71" t="s">
        <v>51</v>
      </c>
      <c r="H14" s="74">
        <v>12</v>
      </c>
      <c r="I14" s="71" t="s">
        <v>52</v>
      </c>
      <c r="J14" s="75">
        <f>(D14*F14*H14)</f>
        <v>0</v>
      </c>
      <c r="K14" s="68"/>
    </row>
    <row r="15" spans="1:11" ht="12.75" customHeight="1" x14ac:dyDescent="0.25">
      <c r="A15" s="64"/>
      <c r="B15" s="76"/>
      <c r="C15" s="69"/>
      <c r="D15" s="69"/>
      <c r="E15" s="69"/>
      <c r="F15" s="69"/>
      <c r="G15" s="69"/>
      <c r="H15" s="69"/>
      <c r="I15" s="69"/>
      <c r="J15" s="69"/>
      <c r="K15" s="66"/>
    </row>
    <row r="16" spans="1:11" x14ac:dyDescent="0.25">
      <c r="A16" s="64"/>
      <c r="B16" s="70" t="s">
        <v>53</v>
      </c>
      <c r="C16" s="71"/>
      <c r="D16" s="72"/>
      <c r="E16" s="71" t="s">
        <v>51</v>
      </c>
      <c r="F16" s="73"/>
      <c r="G16" s="71" t="s">
        <v>51</v>
      </c>
      <c r="H16" s="74">
        <v>12</v>
      </c>
      <c r="I16" s="71" t="s">
        <v>52</v>
      </c>
      <c r="J16" s="75">
        <f>(D16*F16*H16)</f>
        <v>0</v>
      </c>
      <c r="K16" s="68"/>
    </row>
    <row r="17" spans="1:11" x14ac:dyDescent="0.25">
      <c r="A17" s="64"/>
      <c r="B17" s="76"/>
      <c r="C17" s="69"/>
      <c r="D17" s="69"/>
      <c r="E17" s="69"/>
      <c r="F17" s="69"/>
      <c r="G17" s="69"/>
      <c r="H17" s="69"/>
      <c r="I17" s="69"/>
      <c r="J17" s="69"/>
      <c r="K17" s="66"/>
    </row>
    <row r="18" spans="1:11" x14ac:dyDescent="0.25">
      <c r="A18" s="64"/>
      <c r="B18" s="70" t="s">
        <v>54</v>
      </c>
      <c r="C18" s="71"/>
      <c r="D18" s="72"/>
      <c r="E18" s="71" t="s">
        <v>51</v>
      </c>
      <c r="F18" s="73"/>
      <c r="G18" s="71" t="s">
        <v>51</v>
      </c>
      <c r="H18" s="74">
        <v>12</v>
      </c>
      <c r="I18" s="71" t="s">
        <v>52</v>
      </c>
      <c r="J18" s="75">
        <f>(D18*F18*H18)</f>
        <v>0</v>
      </c>
      <c r="K18" s="68"/>
    </row>
    <row r="19" spans="1:11" x14ac:dyDescent="0.25">
      <c r="A19" s="64"/>
      <c r="B19" s="76"/>
      <c r="C19" s="69"/>
      <c r="D19" s="69"/>
      <c r="E19" s="69"/>
      <c r="F19" s="69"/>
      <c r="G19" s="69"/>
      <c r="H19" s="69"/>
      <c r="I19" s="69"/>
      <c r="J19" s="69"/>
      <c r="K19" s="66"/>
    </row>
    <row r="20" spans="1:11" x14ac:dyDescent="0.25">
      <c r="A20" s="64"/>
      <c r="B20" s="70" t="s">
        <v>55</v>
      </c>
      <c r="C20" s="71"/>
      <c r="D20" s="72"/>
      <c r="E20" s="71" t="s">
        <v>51</v>
      </c>
      <c r="F20" s="73"/>
      <c r="G20" s="71" t="s">
        <v>51</v>
      </c>
      <c r="H20" s="74">
        <v>12</v>
      </c>
      <c r="I20" s="71" t="s">
        <v>52</v>
      </c>
      <c r="J20" s="75">
        <f>(D20*F20*H20)</f>
        <v>0</v>
      </c>
      <c r="K20" s="68"/>
    </row>
    <row r="21" spans="1:11" x14ac:dyDescent="0.25">
      <c r="A21" s="64"/>
      <c r="B21" s="76"/>
      <c r="C21" s="69"/>
      <c r="D21" s="69"/>
      <c r="E21" s="69"/>
      <c r="F21" s="69"/>
      <c r="G21" s="69"/>
      <c r="H21" s="69"/>
      <c r="I21" s="69"/>
      <c r="J21" s="69"/>
      <c r="K21" s="66"/>
    </row>
    <row r="22" spans="1:11" x14ac:dyDescent="0.25">
      <c r="A22" s="64"/>
      <c r="B22" s="70" t="s">
        <v>56</v>
      </c>
      <c r="C22" s="71"/>
      <c r="D22" s="72"/>
      <c r="E22" s="71" t="s">
        <v>51</v>
      </c>
      <c r="F22" s="73"/>
      <c r="G22" s="71" t="s">
        <v>51</v>
      </c>
      <c r="H22" s="74">
        <v>12</v>
      </c>
      <c r="I22" s="71" t="s">
        <v>52</v>
      </c>
      <c r="J22" s="75">
        <f>(D22*F22*H22)</f>
        <v>0</v>
      </c>
      <c r="K22" s="68"/>
    </row>
    <row r="23" spans="1:11" x14ac:dyDescent="0.25">
      <c r="A23" s="64"/>
      <c r="B23" s="76"/>
      <c r="C23" s="69"/>
      <c r="D23" s="69"/>
      <c r="E23" s="69"/>
      <c r="F23" s="69"/>
      <c r="G23" s="69"/>
      <c r="H23" s="69"/>
      <c r="I23" s="69"/>
      <c r="J23" s="69"/>
      <c r="K23" s="66"/>
    </row>
    <row r="24" spans="1:11" x14ac:dyDescent="0.25">
      <c r="A24" s="64"/>
      <c r="B24" s="70" t="s">
        <v>57</v>
      </c>
      <c r="C24" s="71"/>
      <c r="D24" s="72"/>
      <c r="E24" s="71" t="s">
        <v>51</v>
      </c>
      <c r="F24" s="73"/>
      <c r="G24" s="71" t="s">
        <v>51</v>
      </c>
      <c r="H24" s="74">
        <v>12</v>
      </c>
      <c r="I24" s="71" t="s">
        <v>52</v>
      </c>
      <c r="J24" s="75">
        <f>(D24*F24*H24)</f>
        <v>0</v>
      </c>
      <c r="K24" s="68"/>
    </row>
    <row r="25" spans="1:11" x14ac:dyDescent="0.25">
      <c r="A25" s="64"/>
      <c r="B25" s="76"/>
      <c r="C25" s="69"/>
      <c r="D25" s="69"/>
      <c r="E25" s="69"/>
      <c r="F25" s="69"/>
      <c r="G25" s="69"/>
      <c r="H25" s="69"/>
      <c r="I25" s="69"/>
      <c r="J25" s="69"/>
      <c r="K25" s="66"/>
    </row>
    <row r="26" spans="1:11" x14ac:dyDescent="0.25">
      <c r="A26" s="64"/>
      <c r="B26" s="70" t="s">
        <v>58</v>
      </c>
      <c r="C26" s="71"/>
      <c r="D26" s="72"/>
      <c r="E26" s="71" t="s">
        <v>51</v>
      </c>
      <c r="F26" s="73"/>
      <c r="G26" s="71" t="s">
        <v>51</v>
      </c>
      <c r="H26" s="74">
        <v>12</v>
      </c>
      <c r="I26" s="71" t="s">
        <v>52</v>
      </c>
      <c r="J26" s="75">
        <f>(D26*F26*H26)</f>
        <v>0</v>
      </c>
      <c r="K26" s="68"/>
    </row>
    <row r="27" spans="1:11" x14ac:dyDescent="0.25">
      <c r="A27" s="64"/>
      <c r="B27" s="76"/>
      <c r="C27" s="69"/>
      <c r="D27" s="69"/>
      <c r="E27" s="69"/>
      <c r="F27" s="69"/>
      <c r="G27" s="69"/>
      <c r="H27" s="69"/>
      <c r="I27" s="69"/>
      <c r="J27" s="69"/>
      <c r="K27" s="66"/>
    </row>
    <row r="28" spans="1:11" x14ac:dyDescent="0.25">
      <c r="A28" s="64"/>
      <c r="B28" s="70" t="s">
        <v>59</v>
      </c>
      <c r="C28" s="71"/>
      <c r="D28" s="72"/>
      <c r="E28" s="71" t="s">
        <v>51</v>
      </c>
      <c r="F28" s="73"/>
      <c r="G28" s="71" t="s">
        <v>51</v>
      </c>
      <c r="H28" s="74">
        <v>12</v>
      </c>
      <c r="I28" s="71" t="s">
        <v>52</v>
      </c>
      <c r="J28" s="75">
        <f>(D28*F28*H28)</f>
        <v>0</v>
      </c>
      <c r="K28" s="68"/>
    </row>
    <row r="29" spans="1:11" ht="13.5" thickBot="1" x14ac:dyDescent="0.3">
      <c r="A29" s="64"/>
      <c r="B29" s="69"/>
      <c r="C29" s="69"/>
      <c r="D29" s="69"/>
      <c r="E29" s="69"/>
      <c r="F29" s="69"/>
      <c r="G29" s="69"/>
      <c r="H29" s="69"/>
      <c r="I29" s="69"/>
      <c r="J29" s="69"/>
      <c r="K29" s="66"/>
    </row>
    <row r="30" spans="1:11" ht="13.5" thickBot="1" x14ac:dyDescent="0.3">
      <c r="A30" s="64"/>
      <c r="B30" s="77" t="s">
        <v>60</v>
      </c>
      <c r="C30" s="69"/>
      <c r="D30" s="78">
        <f>SUM(D14,D16,D18,D20,D22,D24,D26,D28)</f>
        <v>0</v>
      </c>
      <c r="E30" s="69"/>
      <c r="F30" s="79"/>
      <c r="G30" s="69"/>
      <c r="H30" s="79"/>
      <c r="I30" s="71" t="s">
        <v>52</v>
      </c>
      <c r="J30" s="62">
        <f>SUM(J14,J16,J18,J20,J22,J24,J26,J28)</f>
        <v>0</v>
      </c>
      <c r="K30" s="66"/>
    </row>
    <row r="31" spans="1:11" ht="4.1500000000000004" customHeight="1" x14ac:dyDescent="0.25">
      <c r="A31" s="64"/>
      <c r="B31" s="66"/>
      <c r="C31" s="66"/>
      <c r="D31" s="66"/>
      <c r="E31" s="66"/>
      <c r="F31" s="66"/>
      <c r="G31" s="66"/>
      <c r="H31" s="66"/>
      <c r="I31" s="66"/>
      <c r="J31" s="66"/>
      <c r="K31" s="66"/>
    </row>
    <row r="34" spans="1:11" ht="4.1500000000000004" customHeight="1" thickBot="1" x14ac:dyDescent="0.3">
      <c r="A34" s="64"/>
      <c r="B34" s="65"/>
      <c r="C34" s="66"/>
      <c r="D34" s="66"/>
      <c r="E34" s="66"/>
      <c r="F34" s="66"/>
      <c r="G34" s="66"/>
      <c r="H34" s="66"/>
      <c r="I34" s="66"/>
      <c r="J34" s="66"/>
      <c r="K34" s="66"/>
    </row>
    <row r="35" spans="1:11" ht="13.5" thickBot="1" x14ac:dyDescent="0.3">
      <c r="A35" s="64"/>
      <c r="B35" s="50" t="s">
        <v>45</v>
      </c>
      <c r="C35" s="67"/>
      <c r="D35" s="161"/>
      <c r="E35" s="162"/>
      <c r="F35" s="162"/>
      <c r="G35" s="162"/>
      <c r="H35" s="163"/>
      <c r="I35" s="57"/>
      <c r="J35" s="56"/>
      <c r="K35" s="68"/>
    </row>
    <row r="36" spans="1:11" ht="13.5" thickBot="1" x14ac:dyDescent="0.3">
      <c r="A36" s="64"/>
      <c r="B36" s="56"/>
      <c r="C36" s="57"/>
      <c r="D36" s="56"/>
      <c r="E36" s="57"/>
      <c r="F36" s="56"/>
      <c r="G36" s="57"/>
      <c r="H36" s="56"/>
      <c r="I36" s="57"/>
      <c r="J36" s="56"/>
      <c r="K36" s="66"/>
    </row>
    <row r="37" spans="1:11" ht="13.5" thickBot="1" x14ac:dyDescent="0.3">
      <c r="A37" s="64"/>
      <c r="B37" s="50" t="s">
        <v>46</v>
      </c>
      <c r="C37" s="17"/>
      <c r="D37" s="50" t="s">
        <v>47</v>
      </c>
      <c r="E37" s="17"/>
      <c r="F37" s="50" t="s">
        <v>67</v>
      </c>
      <c r="G37" s="17"/>
      <c r="H37" s="50" t="s">
        <v>48</v>
      </c>
      <c r="I37" s="17"/>
      <c r="J37" s="50" t="s">
        <v>49</v>
      </c>
      <c r="K37" s="18"/>
    </row>
    <row r="38" spans="1:11" x14ac:dyDescent="0.25">
      <c r="A38" s="64"/>
      <c r="B38" s="69"/>
      <c r="C38" s="69"/>
      <c r="D38" s="69"/>
      <c r="E38" s="69"/>
      <c r="F38" s="69"/>
      <c r="G38" s="69"/>
      <c r="H38" s="69"/>
      <c r="I38" s="69"/>
      <c r="J38" s="69"/>
      <c r="K38" s="66"/>
    </row>
    <row r="39" spans="1:11" x14ac:dyDescent="0.25">
      <c r="A39" s="64"/>
      <c r="B39" s="70" t="s">
        <v>50</v>
      </c>
      <c r="C39" s="71"/>
      <c r="D39" s="72"/>
      <c r="E39" s="71" t="s">
        <v>51</v>
      </c>
      <c r="F39" s="73"/>
      <c r="G39" s="71" t="s">
        <v>51</v>
      </c>
      <c r="H39" s="74">
        <v>12</v>
      </c>
      <c r="I39" s="71" t="s">
        <v>52</v>
      </c>
      <c r="J39" s="75">
        <f>(D39*F39*H39)</f>
        <v>0</v>
      </c>
      <c r="K39" s="68"/>
    </row>
    <row r="40" spans="1:11" x14ac:dyDescent="0.25">
      <c r="A40" s="64"/>
      <c r="B40" s="76"/>
      <c r="C40" s="69"/>
      <c r="D40" s="69"/>
      <c r="E40" s="69"/>
      <c r="F40" s="69"/>
      <c r="G40" s="69"/>
      <c r="H40" s="69"/>
      <c r="I40" s="69"/>
      <c r="J40" s="69"/>
      <c r="K40" s="66"/>
    </row>
    <row r="41" spans="1:11" x14ac:dyDescent="0.25">
      <c r="A41" s="64"/>
      <c r="B41" s="70" t="s">
        <v>53</v>
      </c>
      <c r="C41" s="71"/>
      <c r="D41" s="72"/>
      <c r="E41" s="71" t="s">
        <v>51</v>
      </c>
      <c r="F41" s="73"/>
      <c r="G41" s="71" t="s">
        <v>51</v>
      </c>
      <c r="H41" s="74">
        <v>12</v>
      </c>
      <c r="I41" s="71" t="s">
        <v>52</v>
      </c>
      <c r="J41" s="75">
        <f>(D41*F41*H41)</f>
        <v>0</v>
      </c>
      <c r="K41" s="68"/>
    </row>
    <row r="42" spans="1:11" x14ac:dyDescent="0.25">
      <c r="A42" s="64"/>
      <c r="B42" s="76"/>
      <c r="C42" s="69"/>
      <c r="D42" s="69"/>
      <c r="E42" s="69"/>
      <c r="F42" s="69"/>
      <c r="G42" s="69"/>
      <c r="H42" s="69"/>
      <c r="I42" s="69"/>
      <c r="J42" s="69"/>
      <c r="K42" s="66"/>
    </row>
    <row r="43" spans="1:11" x14ac:dyDescent="0.25">
      <c r="A43" s="64"/>
      <c r="B43" s="70" t="s">
        <v>54</v>
      </c>
      <c r="C43" s="71"/>
      <c r="D43" s="72"/>
      <c r="E43" s="71" t="s">
        <v>51</v>
      </c>
      <c r="F43" s="73"/>
      <c r="G43" s="71" t="s">
        <v>51</v>
      </c>
      <c r="H43" s="74">
        <v>12</v>
      </c>
      <c r="I43" s="71" t="s">
        <v>52</v>
      </c>
      <c r="J43" s="75">
        <f>(D43*F43*H43)</f>
        <v>0</v>
      </c>
      <c r="K43" s="68"/>
    </row>
    <row r="44" spans="1:11" x14ac:dyDescent="0.25">
      <c r="A44" s="64"/>
      <c r="B44" s="76"/>
      <c r="C44" s="69"/>
      <c r="D44" s="69"/>
      <c r="E44" s="69"/>
      <c r="F44" s="69"/>
      <c r="G44" s="69"/>
      <c r="H44" s="69"/>
      <c r="I44" s="69"/>
      <c r="J44" s="69"/>
      <c r="K44" s="66"/>
    </row>
    <row r="45" spans="1:11" x14ac:dyDescent="0.25">
      <c r="A45" s="64"/>
      <c r="B45" s="70" t="s">
        <v>55</v>
      </c>
      <c r="C45" s="71"/>
      <c r="D45" s="72"/>
      <c r="E45" s="71" t="s">
        <v>51</v>
      </c>
      <c r="F45" s="73"/>
      <c r="G45" s="71" t="s">
        <v>51</v>
      </c>
      <c r="H45" s="74">
        <v>12</v>
      </c>
      <c r="I45" s="71" t="s">
        <v>52</v>
      </c>
      <c r="J45" s="75">
        <f>(D45*F45*H45)</f>
        <v>0</v>
      </c>
      <c r="K45" s="68"/>
    </row>
    <row r="46" spans="1:11" x14ac:dyDescent="0.25">
      <c r="A46" s="64"/>
      <c r="B46" s="76"/>
      <c r="C46" s="69"/>
      <c r="D46" s="69"/>
      <c r="E46" s="69"/>
      <c r="F46" s="69"/>
      <c r="G46" s="69"/>
      <c r="H46" s="69"/>
      <c r="I46" s="69"/>
      <c r="J46" s="69"/>
      <c r="K46" s="66"/>
    </row>
    <row r="47" spans="1:11" x14ac:dyDescent="0.25">
      <c r="A47" s="64"/>
      <c r="B47" s="70" t="s">
        <v>56</v>
      </c>
      <c r="C47" s="71"/>
      <c r="D47" s="72"/>
      <c r="E47" s="71" t="s">
        <v>51</v>
      </c>
      <c r="F47" s="73"/>
      <c r="G47" s="71" t="s">
        <v>51</v>
      </c>
      <c r="H47" s="74">
        <v>12</v>
      </c>
      <c r="I47" s="71" t="s">
        <v>52</v>
      </c>
      <c r="J47" s="75">
        <f>(D47*F47*H47)</f>
        <v>0</v>
      </c>
      <c r="K47" s="68"/>
    </row>
    <row r="48" spans="1:11" x14ac:dyDescent="0.25">
      <c r="A48" s="64"/>
      <c r="B48" s="76"/>
      <c r="C48" s="69"/>
      <c r="D48" s="69"/>
      <c r="E48" s="69"/>
      <c r="F48" s="69"/>
      <c r="G48" s="69"/>
      <c r="H48" s="69"/>
      <c r="I48" s="69"/>
      <c r="J48" s="69"/>
      <c r="K48" s="66"/>
    </row>
    <row r="49" spans="1:11" x14ac:dyDescent="0.25">
      <c r="A49" s="64"/>
      <c r="B49" s="70" t="s">
        <v>57</v>
      </c>
      <c r="C49" s="71"/>
      <c r="D49" s="72"/>
      <c r="E49" s="71" t="s">
        <v>51</v>
      </c>
      <c r="F49" s="73"/>
      <c r="G49" s="71" t="s">
        <v>51</v>
      </c>
      <c r="H49" s="74">
        <v>12</v>
      </c>
      <c r="I49" s="71" t="s">
        <v>52</v>
      </c>
      <c r="J49" s="75">
        <f>(D49*F49*H49)</f>
        <v>0</v>
      </c>
      <c r="K49" s="68"/>
    </row>
    <row r="50" spans="1:11" x14ac:dyDescent="0.25">
      <c r="A50" s="64"/>
      <c r="B50" s="76"/>
      <c r="C50" s="69"/>
      <c r="D50" s="69"/>
      <c r="E50" s="69"/>
      <c r="F50" s="69"/>
      <c r="G50" s="69"/>
      <c r="H50" s="69"/>
      <c r="I50" s="69"/>
      <c r="J50" s="69"/>
      <c r="K50" s="66"/>
    </row>
    <row r="51" spans="1:11" x14ac:dyDescent="0.25">
      <c r="A51" s="64"/>
      <c r="B51" s="70" t="s">
        <v>58</v>
      </c>
      <c r="C51" s="71"/>
      <c r="D51" s="72"/>
      <c r="E51" s="71" t="s">
        <v>51</v>
      </c>
      <c r="F51" s="73"/>
      <c r="G51" s="71" t="s">
        <v>51</v>
      </c>
      <c r="H51" s="74">
        <v>12</v>
      </c>
      <c r="I51" s="71" t="s">
        <v>52</v>
      </c>
      <c r="J51" s="75">
        <f>(D51*F51*H51)</f>
        <v>0</v>
      </c>
      <c r="K51" s="68"/>
    </row>
    <row r="52" spans="1:11" x14ac:dyDescent="0.25">
      <c r="A52" s="64"/>
      <c r="B52" s="76"/>
      <c r="C52" s="69"/>
      <c r="D52" s="69"/>
      <c r="E52" s="69"/>
      <c r="F52" s="69"/>
      <c r="G52" s="69"/>
      <c r="H52" s="69"/>
      <c r="I52" s="69"/>
      <c r="J52" s="69"/>
      <c r="K52" s="66"/>
    </row>
    <row r="53" spans="1:11" x14ac:dyDescent="0.25">
      <c r="A53" s="64"/>
      <c r="B53" s="70" t="s">
        <v>59</v>
      </c>
      <c r="C53" s="71"/>
      <c r="D53" s="72"/>
      <c r="E53" s="71" t="s">
        <v>51</v>
      </c>
      <c r="F53" s="73"/>
      <c r="G53" s="71" t="s">
        <v>51</v>
      </c>
      <c r="H53" s="74">
        <v>12</v>
      </c>
      <c r="I53" s="71" t="s">
        <v>52</v>
      </c>
      <c r="J53" s="75">
        <f>(D53*F53*H53)</f>
        <v>0</v>
      </c>
      <c r="K53" s="68"/>
    </row>
    <row r="54" spans="1:11" ht="13.5" thickBot="1" x14ac:dyDescent="0.3">
      <c r="A54" s="64"/>
      <c r="B54" s="69"/>
      <c r="C54" s="69"/>
      <c r="D54" s="69"/>
      <c r="E54" s="69"/>
      <c r="F54" s="69"/>
      <c r="G54" s="69"/>
      <c r="H54" s="69"/>
      <c r="I54" s="69"/>
      <c r="J54" s="69"/>
      <c r="K54" s="66"/>
    </row>
    <row r="55" spans="1:11" ht="13.5" thickBot="1" x14ac:dyDescent="0.3">
      <c r="A55" s="64"/>
      <c r="B55" s="77" t="s">
        <v>60</v>
      </c>
      <c r="C55" s="69"/>
      <c r="D55" s="78">
        <f>SUM(D39,D41,D43,D45,D47,D49,D51,D53)</f>
        <v>0</v>
      </c>
      <c r="E55" s="69"/>
      <c r="F55" s="79"/>
      <c r="G55" s="69"/>
      <c r="H55" s="79"/>
      <c r="I55" s="71" t="s">
        <v>52</v>
      </c>
      <c r="J55" s="62">
        <f>SUM(J39,J41,J43,J45,J47,J49,J51,J53)</f>
        <v>0</v>
      </c>
      <c r="K55" s="66"/>
    </row>
    <row r="56" spans="1:11" ht="4.1500000000000004" customHeight="1" x14ac:dyDescent="0.25">
      <c r="A56" s="64"/>
      <c r="B56" s="66"/>
      <c r="C56" s="66"/>
      <c r="D56" s="66"/>
      <c r="E56" s="66"/>
      <c r="F56" s="66"/>
      <c r="G56" s="66"/>
      <c r="H56" s="66"/>
      <c r="I56" s="66"/>
      <c r="J56" s="66"/>
      <c r="K56" s="66"/>
    </row>
    <row r="59" spans="1:11" ht="4.1500000000000004" customHeight="1" thickBot="1" x14ac:dyDescent="0.3">
      <c r="A59" s="64"/>
      <c r="B59" s="65"/>
      <c r="C59" s="66"/>
      <c r="D59" s="66"/>
      <c r="E59" s="66"/>
      <c r="F59" s="66"/>
      <c r="G59" s="66"/>
      <c r="H59" s="66"/>
      <c r="I59" s="66"/>
      <c r="J59" s="66"/>
      <c r="K59" s="66"/>
    </row>
    <row r="60" spans="1:11" ht="13.5" thickBot="1" x14ac:dyDescent="0.3">
      <c r="A60" s="64"/>
      <c r="B60" s="50" t="s">
        <v>45</v>
      </c>
      <c r="C60" s="67"/>
      <c r="D60" s="161"/>
      <c r="E60" s="162"/>
      <c r="F60" s="162"/>
      <c r="G60" s="162"/>
      <c r="H60" s="163"/>
      <c r="I60" s="57"/>
      <c r="J60" s="56"/>
      <c r="K60" s="68"/>
    </row>
    <row r="61" spans="1:11" ht="13.5" thickBot="1" x14ac:dyDescent="0.3">
      <c r="A61" s="64"/>
      <c r="B61" s="56"/>
      <c r="C61" s="57"/>
      <c r="D61" s="56"/>
      <c r="E61" s="57"/>
      <c r="F61" s="56"/>
      <c r="G61" s="57"/>
      <c r="H61" s="56"/>
      <c r="I61" s="57"/>
      <c r="J61" s="56"/>
      <c r="K61" s="66"/>
    </row>
    <row r="62" spans="1:11" ht="13.5" thickBot="1" x14ac:dyDescent="0.3">
      <c r="A62" s="64"/>
      <c r="B62" s="50" t="s">
        <v>46</v>
      </c>
      <c r="C62" s="17"/>
      <c r="D62" s="50" t="s">
        <v>47</v>
      </c>
      <c r="E62" s="17"/>
      <c r="F62" s="50" t="s">
        <v>67</v>
      </c>
      <c r="G62" s="17"/>
      <c r="H62" s="50" t="s">
        <v>48</v>
      </c>
      <c r="I62" s="17"/>
      <c r="J62" s="50" t="s">
        <v>49</v>
      </c>
      <c r="K62" s="18"/>
    </row>
    <row r="63" spans="1:11" x14ac:dyDescent="0.25">
      <c r="A63" s="64"/>
      <c r="B63" s="69"/>
      <c r="C63" s="69"/>
      <c r="D63" s="69"/>
      <c r="E63" s="69"/>
      <c r="F63" s="69"/>
      <c r="G63" s="69"/>
      <c r="H63" s="69"/>
      <c r="I63" s="69"/>
      <c r="J63" s="69"/>
      <c r="K63" s="66"/>
    </row>
    <row r="64" spans="1:11" x14ac:dyDescent="0.25">
      <c r="A64" s="64"/>
      <c r="B64" s="70" t="s">
        <v>50</v>
      </c>
      <c r="C64" s="71"/>
      <c r="D64" s="72"/>
      <c r="E64" s="71" t="s">
        <v>51</v>
      </c>
      <c r="F64" s="73"/>
      <c r="G64" s="71" t="s">
        <v>51</v>
      </c>
      <c r="H64" s="74">
        <v>12</v>
      </c>
      <c r="I64" s="71" t="s">
        <v>52</v>
      </c>
      <c r="J64" s="75">
        <f>(D64*F64*H64)</f>
        <v>0</v>
      </c>
      <c r="K64" s="68"/>
    </row>
    <row r="65" spans="1:11" x14ac:dyDescent="0.25">
      <c r="A65" s="64"/>
      <c r="B65" s="76"/>
      <c r="C65" s="69"/>
      <c r="D65" s="69"/>
      <c r="E65" s="69"/>
      <c r="F65" s="69"/>
      <c r="G65" s="69"/>
      <c r="H65" s="69"/>
      <c r="I65" s="69"/>
      <c r="J65" s="69"/>
      <c r="K65" s="66"/>
    </row>
    <row r="66" spans="1:11" x14ac:dyDescent="0.25">
      <c r="A66" s="64"/>
      <c r="B66" s="70" t="s">
        <v>53</v>
      </c>
      <c r="C66" s="71"/>
      <c r="D66" s="72"/>
      <c r="E66" s="71" t="s">
        <v>51</v>
      </c>
      <c r="F66" s="73"/>
      <c r="G66" s="71" t="s">
        <v>51</v>
      </c>
      <c r="H66" s="74">
        <v>12</v>
      </c>
      <c r="I66" s="71" t="s">
        <v>52</v>
      </c>
      <c r="J66" s="75">
        <f>(D66*F66*H66)</f>
        <v>0</v>
      </c>
      <c r="K66" s="68"/>
    </row>
    <row r="67" spans="1:11" x14ac:dyDescent="0.25">
      <c r="A67" s="64"/>
      <c r="B67" s="76"/>
      <c r="C67" s="69"/>
      <c r="D67" s="69"/>
      <c r="E67" s="69"/>
      <c r="F67" s="69"/>
      <c r="G67" s="69"/>
      <c r="H67" s="69"/>
      <c r="I67" s="69"/>
      <c r="J67" s="69"/>
      <c r="K67" s="66"/>
    </row>
    <row r="68" spans="1:11" x14ac:dyDescent="0.25">
      <c r="A68" s="64"/>
      <c r="B68" s="70" t="s">
        <v>54</v>
      </c>
      <c r="C68" s="71"/>
      <c r="D68" s="72"/>
      <c r="E68" s="71" t="s">
        <v>51</v>
      </c>
      <c r="F68" s="73"/>
      <c r="G68" s="71" t="s">
        <v>51</v>
      </c>
      <c r="H68" s="74">
        <v>12</v>
      </c>
      <c r="I68" s="71" t="s">
        <v>52</v>
      </c>
      <c r="J68" s="75">
        <f>(D68*F68*H68)</f>
        <v>0</v>
      </c>
      <c r="K68" s="68"/>
    </row>
    <row r="69" spans="1:11" x14ac:dyDescent="0.25">
      <c r="A69" s="64"/>
      <c r="B69" s="76"/>
      <c r="C69" s="69"/>
      <c r="D69" s="69"/>
      <c r="E69" s="69"/>
      <c r="F69" s="69"/>
      <c r="G69" s="69"/>
      <c r="H69" s="69"/>
      <c r="I69" s="69"/>
      <c r="J69" s="69"/>
      <c r="K69" s="66"/>
    </row>
    <row r="70" spans="1:11" x14ac:dyDescent="0.25">
      <c r="A70" s="64"/>
      <c r="B70" s="70" t="s">
        <v>55</v>
      </c>
      <c r="C70" s="71"/>
      <c r="D70" s="72"/>
      <c r="E70" s="71" t="s">
        <v>51</v>
      </c>
      <c r="F70" s="73"/>
      <c r="G70" s="71" t="s">
        <v>51</v>
      </c>
      <c r="H70" s="74">
        <v>12</v>
      </c>
      <c r="I70" s="71" t="s">
        <v>52</v>
      </c>
      <c r="J70" s="75">
        <f>(D70*F70*H70)</f>
        <v>0</v>
      </c>
      <c r="K70" s="68"/>
    </row>
    <row r="71" spans="1:11" x14ac:dyDescent="0.25">
      <c r="A71" s="64"/>
      <c r="B71" s="76"/>
      <c r="C71" s="69"/>
      <c r="D71" s="69"/>
      <c r="E71" s="69"/>
      <c r="F71" s="69"/>
      <c r="G71" s="69"/>
      <c r="H71" s="69"/>
      <c r="I71" s="69"/>
      <c r="J71" s="69"/>
      <c r="K71" s="66"/>
    </row>
    <row r="72" spans="1:11" x14ac:dyDescent="0.25">
      <c r="A72" s="64"/>
      <c r="B72" s="70" t="s">
        <v>56</v>
      </c>
      <c r="C72" s="71"/>
      <c r="D72" s="72"/>
      <c r="E72" s="71" t="s">
        <v>51</v>
      </c>
      <c r="F72" s="73"/>
      <c r="G72" s="71" t="s">
        <v>51</v>
      </c>
      <c r="H72" s="74">
        <v>12</v>
      </c>
      <c r="I72" s="71" t="s">
        <v>52</v>
      </c>
      <c r="J72" s="75">
        <f>(D72*F72*H72)</f>
        <v>0</v>
      </c>
      <c r="K72" s="68"/>
    </row>
    <row r="73" spans="1:11" x14ac:dyDescent="0.25">
      <c r="A73" s="64"/>
      <c r="B73" s="76"/>
      <c r="C73" s="69"/>
      <c r="D73" s="69"/>
      <c r="E73" s="69"/>
      <c r="F73" s="69"/>
      <c r="G73" s="69"/>
      <c r="H73" s="69"/>
      <c r="I73" s="69"/>
      <c r="J73" s="69"/>
      <c r="K73" s="66"/>
    </row>
    <row r="74" spans="1:11" x14ac:dyDescent="0.25">
      <c r="A74" s="64"/>
      <c r="B74" s="70" t="s">
        <v>57</v>
      </c>
      <c r="C74" s="71"/>
      <c r="D74" s="72"/>
      <c r="E74" s="71" t="s">
        <v>51</v>
      </c>
      <c r="F74" s="73"/>
      <c r="G74" s="71" t="s">
        <v>51</v>
      </c>
      <c r="H74" s="74">
        <v>12</v>
      </c>
      <c r="I74" s="71" t="s">
        <v>52</v>
      </c>
      <c r="J74" s="75">
        <f>(D74*F74*H74)</f>
        <v>0</v>
      </c>
      <c r="K74" s="68"/>
    </row>
    <row r="75" spans="1:11" x14ac:dyDescent="0.25">
      <c r="A75" s="64"/>
      <c r="B75" s="76"/>
      <c r="C75" s="69"/>
      <c r="D75" s="69"/>
      <c r="E75" s="69"/>
      <c r="F75" s="69"/>
      <c r="G75" s="69"/>
      <c r="H75" s="69"/>
      <c r="I75" s="69"/>
      <c r="J75" s="69"/>
      <c r="K75" s="66"/>
    </row>
    <row r="76" spans="1:11" x14ac:dyDescent="0.25">
      <c r="A76" s="64"/>
      <c r="B76" s="70" t="s">
        <v>58</v>
      </c>
      <c r="C76" s="71"/>
      <c r="D76" s="72"/>
      <c r="E76" s="71" t="s">
        <v>51</v>
      </c>
      <c r="F76" s="73"/>
      <c r="G76" s="71" t="s">
        <v>51</v>
      </c>
      <c r="H76" s="74">
        <v>12</v>
      </c>
      <c r="I76" s="71" t="s">
        <v>52</v>
      </c>
      <c r="J76" s="75">
        <f>(D76*F76*H76)</f>
        <v>0</v>
      </c>
      <c r="K76" s="68"/>
    </row>
    <row r="77" spans="1:11" x14ac:dyDescent="0.25">
      <c r="A77" s="64"/>
      <c r="B77" s="76"/>
      <c r="C77" s="69"/>
      <c r="D77" s="69"/>
      <c r="E77" s="69"/>
      <c r="F77" s="69"/>
      <c r="G77" s="69"/>
      <c r="H77" s="69"/>
      <c r="I77" s="69"/>
      <c r="J77" s="69"/>
      <c r="K77" s="66"/>
    </row>
    <row r="78" spans="1:11" x14ac:dyDescent="0.25">
      <c r="A78" s="64"/>
      <c r="B78" s="70" t="s">
        <v>59</v>
      </c>
      <c r="C78" s="71"/>
      <c r="D78" s="72"/>
      <c r="E78" s="71" t="s">
        <v>51</v>
      </c>
      <c r="F78" s="73"/>
      <c r="G78" s="71" t="s">
        <v>51</v>
      </c>
      <c r="H78" s="74">
        <v>12</v>
      </c>
      <c r="I78" s="71" t="s">
        <v>52</v>
      </c>
      <c r="J78" s="75">
        <f>(D78*F78*H78)</f>
        <v>0</v>
      </c>
      <c r="K78" s="68"/>
    </row>
    <row r="79" spans="1:11" ht="13.5" thickBot="1" x14ac:dyDescent="0.3">
      <c r="A79" s="64"/>
      <c r="B79" s="69"/>
      <c r="C79" s="69"/>
      <c r="D79" s="69"/>
      <c r="E79" s="69"/>
      <c r="F79" s="69"/>
      <c r="G79" s="69"/>
      <c r="H79" s="69"/>
      <c r="I79" s="69"/>
      <c r="J79" s="69"/>
      <c r="K79" s="66"/>
    </row>
    <row r="80" spans="1:11" ht="13.5" thickBot="1" x14ac:dyDescent="0.3">
      <c r="A80" s="64"/>
      <c r="B80" s="77" t="s">
        <v>60</v>
      </c>
      <c r="C80" s="69"/>
      <c r="D80" s="78">
        <f>SUM(D64,D66,D68,D70,D72,D74,D76,D78)</f>
        <v>0</v>
      </c>
      <c r="E80" s="69"/>
      <c r="F80" s="79"/>
      <c r="G80" s="69"/>
      <c r="H80" s="79"/>
      <c r="I80" s="71" t="s">
        <v>52</v>
      </c>
      <c r="J80" s="62">
        <f>SUM(J64,J66,J68,J70,J72,J74,J76,J78)</f>
        <v>0</v>
      </c>
      <c r="K80" s="66"/>
    </row>
    <row r="81" spans="1:11" ht="4.1500000000000004" customHeight="1" x14ac:dyDescent="0.25">
      <c r="A81" s="64"/>
      <c r="B81" s="66"/>
      <c r="C81" s="66"/>
      <c r="D81" s="66"/>
      <c r="E81" s="66"/>
      <c r="F81" s="66"/>
      <c r="G81" s="66"/>
      <c r="H81" s="66"/>
      <c r="I81" s="66"/>
      <c r="J81" s="66"/>
      <c r="K81" s="66"/>
    </row>
    <row r="84" spans="1:11" ht="4.1500000000000004" customHeight="1" thickBot="1" x14ac:dyDescent="0.3">
      <c r="A84" s="64"/>
      <c r="B84" s="65"/>
      <c r="C84" s="66"/>
      <c r="D84" s="66"/>
      <c r="E84" s="66"/>
      <c r="F84" s="66"/>
      <c r="G84" s="66"/>
      <c r="H84" s="66"/>
      <c r="I84" s="66"/>
      <c r="J84" s="66"/>
      <c r="K84" s="66"/>
    </row>
    <row r="85" spans="1:11" ht="13.5" thickBot="1" x14ac:dyDescent="0.3">
      <c r="A85" s="64"/>
      <c r="B85" s="50" t="s">
        <v>45</v>
      </c>
      <c r="C85" s="67"/>
      <c r="D85" s="161"/>
      <c r="E85" s="162"/>
      <c r="F85" s="162"/>
      <c r="G85" s="162"/>
      <c r="H85" s="163"/>
      <c r="I85" s="57"/>
      <c r="J85" s="56"/>
      <c r="K85" s="68"/>
    </row>
    <row r="86" spans="1:11" ht="13.5" thickBot="1" x14ac:dyDescent="0.3">
      <c r="A86" s="64"/>
      <c r="B86" s="56"/>
      <c r="C86" s="57"/>
      <c r="D86" s="56"/>
      <c r="E86" s="57"/>
      <c r="F86" s="56"/>
      <c r="G86" s="57"/>
      <c r="H86" s="56"/>
      <c r="I86" s="57"/>
      <c r="J86" s="56"/>
      <c r="K86" s="66"/>
    </row>
    <row r="87" spans="1:11" ht="13.5" thickBot="1" x14ac:dyDescent="0.3">
      <c r="A87" s="64"/>
      <c r="B87" s="50" t="s">
        <v>46</v>
      </c>
      <c r="C87" s="17"/>
      <c r="D87" s="50" t="s">
        <v>47</v>
      </c>
      <c r="E87" s="17"/>
      <c r="F87" s="50" t="s">
        <v>67</v>
      </c>
      <c r="G87" s="17"/>
      <c r="H87" s="50" t="s">
        <v>48</v>
      </c>
      <c r="I87" s="17"/>
      <c r="J87" s="50" t="s">
        <v>49</v>
      </c>
      <c r="K87" s="18"/>
    </row>
    <row r="88" spans="1:11" x14ac:dyDescent="0.25">
      <c r="A88" s="64"/>
      <c r="B88" s="69"/>
      <c r="C88" s="69"/>
      <c r="D88" s="69"/>
      <c r="E88" s="69"/>
      <c r="F88" s="69"/>
      <c r="G88" s="69"/>
      <c r="H88" s="69"/>
      <c r="I88" s="69"/>
      <c r="J88" s="69"/>
      <c r="K88" s="66"/>
    </row>
    <row r="89" spans="1:11" x14ac:dyDescent="0.25">
      <c r="A89" s="64"/>
      <c r="B89" s="70" t="s">
        <v>50</v>
      </c>
      <c r="C89" s="71"/>
      <c r="D89" s="72"/>
      <c r="E89" s="71" t="s">
        <v>51</v>
      </c>
      <c r="F89" s="73"/>
      <c r="G89" s="71" t="s">
        <v>51</v>
      </c>
      <c r="H89" s="74">
        <v>12</v>
      </c>
      <c r="I89" s="71" t="s">
        <v>52</v>
      </c>
      <c r="J89" s="75">
        <f>(D89*F89*H89)</f>
        <v>0</v>
      </c>
      <c r="K89" s="68"/>
    </row>
    <row r="90" spans="1:11" x14ac:dyDescent="0.25">
      <c r="A90" s="64"/>
      <c r="B90" s="76"/>
      <c r="C90" s="69"/>
      <c r="D90" s="69"/>
      <c r="E90" s="69"/>
      <c r="F90" s="69"/>
      <c r="G90" s="69"/>
      <c r="H90" s="69"/>
      <c r="I90" s="69"/>
      <c r="J90" s="69"/>
      <c r="K90" s="66"/>
    </row>
    <row r="91" spans="1:11" x14ac:dyDescent="0.25">
      <c r="A91" s="64"/>
      <c r="B91" s="70" t="s">
        <v>53</v>
      </c>
      <c r="C91" s="71"/>
      <c r="D91" s="72"/>
      <c r="E91" s="71" t="s">
        <v>51</v>
      </c>
      <c r="F91" s="73"/>
      <c r="G91" s="71" t="s">
        <v>51</v>
      </c>
      <c r="H91" s="74">
        <v>12</v>
      </c>
      <c r="I91" s="71" t="s">
        <v>52</v>
      </c>
      <c r="J91" s="75">
        <f>(D91*F91*H91)</f>
        <v>0</v>
      </c>
      <c r="K91" s="68"/>
    </row>
    <row r="92" spans="1:11" x14ac:dyDescent="0.25">
      <c r="A92" s="64"/>
      <c r="B92" s="76"/>
      <c r="C92" s="69"/>
      <c r="D92" s="69"/>
      <c r="E92" s="69"/>
      <c r="F92" s="69"/>
      <c r="G92" s="69"/>
      <c r="H92" s="69"/>
      <c r="I92" s="69"/>
      <c r="J92" s="69"/>
      <c r="K92" s="66"/>
    </row>
    <row r="93" spans="1:11" x14ac:dyDescent="0.25">
      <c r="A93" s="64"/>
      <c r="B93" s="70" t="s">
        <v>54</v>
      </c>
      <c r="C93" s="71"/>
      <c r="D93" s="72"/>
      <c r="E93" s="71" t="s">
        <v>51</v>
      </c>
      <c r="F93" s="73"/>
      <c r="G93" s="71" t="s">
        <v>51</v>
      </c>
      <c r="H93" s="74">
        <v>12</v>
      </c>
      <c r="I93" s="71" t="s">
        <v>52</v>
      </c>
      <c r="J93" s="75">
        <f>(D93*F93*H93)</f>
        <v>0</v>
      </c>
      <c r="K93" s="68"/>
    </row>
    <row r="94" spans="1:11" x14ac:dyDescent="0.25">
      <c r="A94" s="64"/>
      <c r="B94" s="76"/>
      <c r="C94" s="69"/>
      <c r="D94" s="69"/>
      <c r="E94" s="69"/>
      <c r="F94" s="69"/>
      <c r="G94" s="69"/>
      <c r="H94" s="69"/>
      <c r="I94" s="69"/>
      <c r="J94" s="69"/>
      <c r="K94" s="66"/>
    </row>
    <row r="95" spans="1:11" x14ac:dyDescent="0.25">
      <c r="A95" s="64"/>
      <c r="B95" s="70" t="s">
        <v>55</v>
      </c>
      <c r="C95" s="71"/>
      <c r="D95" s="72"/>
      <c r="E95" s="71" t="s">
        <v>51</v>
      </c>
      <c r="F95" s="73"/>
      <c r="G95" s="71" t="s">
        <v>51</v>
      </c>
      <c r="H95" s="74">
        <v>12</v>
      </c>
      <c r="I95" s="71" t="s">
        <v>52</v>
      </c>
      <c r="J95" s="75">
        <f>(D95*F95*H95)</f>
        <v>0</v>
      </c>
      <c r="K95" s="68"/>
    </row>
    <row r="96" spans="1:11" x14ac:dyDescent="0.25">
      <c r="A96" s="64"/>
      <c r="B96" s="76"/>
      <c r="C96" s="69"/>
      <c r="D96" s="69"/>
      <c r="E96" s="69"/>
      <c r="F96" s="69"/>
      <c r="G96" s="69"/>
      <c r="H96" s="69"/>
      <c r="I96" s="69"/>
      <c r="J96" s="69"/>
      <c r="K96" s="66"/>
    </row>
    <row r="97" spans="1:11" x14ac:dyDescent="0.25">
      <c r="A97" s="64"/>
      <c r="B97" s="70" t="s">
        <v>56</v>
      </c>
      <c r="C97" s="71"/>
      <c r="D97" s="72"/>
      <c r="E97" s="71" t="s">
        <v>51</v>
      </c>
      <c r="F97" s="73"/>
      <c r="G97" s="71" t="s">
        <v>51</v>
      </c>
      <c r="H97" s="74">
        <v>12</v>
      </c>
      <c r="I97" s="71" t="s">
        <v>52</v>
      </c>
      <c r="J97" s="75">
        <f>(D97*F97*H97)</f>
        <v>0</v>
      </c>
      <c r="K97" s="68"/>
    </row>
    <row r="98" spans="1:11" x14ac:dyDescent="0.25">
      <c r="A98" s="64"/>
      <c r="B98" s="76"/>
      <c r="C98" s="69"/>
      <c r="D98" s="69"/>
      <c r="E98" s="69"/>
      <c r="F98" s="69"/>
      <c r="G98" s="69"/>
      <c r="H98" s="69"/>
      <c r="I98" s="69"/>
      <c r="J98" s="69"/>
      <c r="K98" s="66"/>
    </row>
    <row r="99" spans="1:11" x14ac:dyDescent="0.25">
      <c r="A99" s="64"/>
      <c r="B99" s="70" t="s">
        <v>57</v>
      </c>
      <c r="C99" s="71"/>
      <c r="D99" s="72"/>
      <c r="E99" s="71" t="s">
        <v>51</v>
      </c>
      <c r="F99" s="73"/>
      <c r="G99" s="71" t="s">
        <v>51</v>
      </c>
      <c r="H99" s="74">
        <v>12</v>
      </c>
      <c r="I99" s="71" t="s">
        <v>52</v>
      </c>
      <c r="J99" s="75">
        <f>(D99*F99*H99)</f>
        <v>0</v>
      </c>
      <c r="K99" s="68"/>
    </row>
    <row r="100" spans="1:11" x14ac:dyDescent="0.25">
      <c r="A100" s="64"/>
      <c r="B100" s="76"/>
      <c r="C100" s="69"/>
      <c r="D100" s="69"/>
      <c r="E100" s="69"/>
      <c r="F100" s="69"/>
      <c r="G100" s="69"/>
      <c r="H100" s="69"/>
      <c r="I100" s="69"/>
      <c r="J100" s="69"/>
      <c r="K100" s="66"/>
    </row>
    <row r="101" spans="1:11" x14ac:dyDescent="0.25">
      <c r="A101" s="64"/>
      <c r="B101" s="70" t="s">
        <v>58</v>
      </c>
      <c r="C101" s="71"/>
      <c r="D101" s="72"/>
      <c r="E101" s="71" t="s">
        <v>51</v>
      </c>
      <c r="F101" s="73"/>
      <c r="G101" s="71" t="s">
        <v>51</v>
      </c>
      <c r="H101" s="74">
        <v>12</v>
      </c>
      <c r="I101" s="71" t="s">
        <v>52</v>
      </c>
      <c r="J101" s="75">
        <f>(D101*F101*H101)</f>
        <v>0</v>
      </c>
      <c r="K101" s="68"/>
    </row>
    <row r="102" spans="1:11" x14ac:dyDescent="0.25">
      <c r="A102" s="64"/>
      <c r="B102" s="76"/>
      <c r="C102" s="69"/>
      <c r="D102" s="69"/>
      <c r="E102" s="69"/>
      <c r="F102" s="69"/>
      <c r="G102" s="69"/>
      <c r="H102" s="69"/>
      <c r="I102" s="69"/>
      <c r="J102" s="69"/>
      <c r="K102" s="66"/>
    </row>
    <row r="103" spans="1:11" x14ac:dyDescent="0.25">
      <c r="A103" s="64"/>
      <c r="B103" s="70" t="s">
        <v>59</v>
      </c>
      <c r="C103" s="71"/>
      <c r="D103" s="72"/>
      <c r="E103" s="71" t="s">
        <v>51</v>
      </c>
      <c r="F103" s="73"/>
      <c r="G103" s="71" t="s">
        <v>51</v>
      </c>
      <c r="H103" s="74">
        <v>12</v>
      </c>
      <c r="I103" s="71" t="s">
        <v>52</v>
      </c>
      <c r="J103" s="75">
        <f>(D103*F103*H103)</f>
        <v>0</v>
      </c>
      <c r="K103" s="68"/>
    </row>
    <row r="104" spans="1:11" ht="13.5" thickBot="1" x14ac:dyDescent="0.3">
      <c r="A104" s="64"/>
      <c r="B104" s="69"/>
      <c r="C104" s="69"/>
      <c r="D104" s="69"/>
      <c r="E104" s="69"/>
      <c r="F104" s="69"/>
      <c r="G104" s="69"/>
      <c r="H104" s="69"/>
      <c r="I104" s="69"/>
      <c r="J104" s="69"/>
      <c r="K104" s="66"/>
    </row>
    <row r="105" spans="1:11" ht="13.5" thickBot="1" x14ac:dyDescent="0.3">
      <c r="A105" s="64"/>
      <c r="B105" s="77" t="s">
        <v>60</v>
      </c>
      <c r="C105" s="69"/>
      <c r="D105" s="78">
        <f>SUM(D89,D91,D93,D95,D97,D99,D101,D103)</f>
        <v>0</v>
      </c>
      <c r="E105" s="69"/>
      <c r="F105" s="79"/>
      <c r="G105" s="69"/>
      <c r="H105" s="79"/>
      <c r="I105" s="71" t="s">
        <v>52</v>
      </c>
      <c r="J105" s="62">
        <f>SUM(J89,J91,J93,J95,J97,J99,J101,J103)</f>
        <v>0</v>
      </c>
      <c r="K105" s="66"/>
    </row>
    <row r="106" spans="1:11" ht="4.1500000000000004" customHeight="1" x14ac:dyDescent="0.25">
      <c r="A106" s="64"/>
      <c r="B106" s="66"/>
      <c r="C106" s="66"/>
      <c r="D106" s="66"/>
      <c r="E106" s="66"/>
      <c r="F106" s="66"/>
      <c r="G106" s="66"/>
      <c r="H106" s="66"/>
      <c r="I106" s="66"/>
      <c r="J106" s="66"/>
      <c r="K106" s="66"/>
    </row>
    <row r="109" spans="1:11" ht="4.1500000000000004" customHeight="1" thickBot="1" x14ac:dyDescent="0.3">
      <c r="A109" s="64"/>
      <c r="B109" s="65"/>
      <c r="C109" s="66"/>
      <c r="D109" s="66"/>
      <c r="E109" s="66"/>
      <c r="F109" s="66"/>
      <c r="G109" s="66"/>
      <c r="H109" s="66"/>
      <c r="I109" s="66"/>
      <c r="J109" s="66"/>
      <c r="K109" s="66"/>
    </row>
    <row r="110" spans="1:11" ht="13.5" thickBot="1" x14ac:dyDescent="0.3">
      <c r="A110" s="64"/>
      <c r="B110" s="50" t="s">
        <v>45</v>
      </c>
      <c r="C110" s="67"/>
      <c r="D110" s="161"/>
      <c r="E110" s="162"/>
      <c r="F110" s="162"/>
      <c r="G110" s="162"/>
      <c r="H110" s="163"/>
      <c r="I110" s="57"/>
      <c r="J110" s="56"/>
      <c r="K110" s="68"/>
    </row>
    <row r="111" spans="1:11" ht="13.5" thickBot="1" x14ac:dyDescent="0.3">
      <c r="A111" s="64"/>
      <c r="B111" s="56"/>
      <c r="C111" s="57"/>
      <c r="D111" s="56"/>
      <c r="E111" s="57"/>
      <c r="F111" s="56"/>
      <c r="G111" s="57"/>
      <c r="H111" s="56"/>
      <c r="I111" s="57"/>
      <c r="J111" s="56"/>
      <c r="K111" s="66"/>
    </row>
    <row r="112" spans="1:11" ht="13.5" thickBot="1" x14ac:dyDescent="0.3">
      <c r="A112" s="64"/>
      <c r="B112" s="50" t="s">
        <v>46</v>
      </c>
      <c r="C112" s="17"/>
      <c r="D112" s="50" t="s">
        <v>47</v>
      </c>
      <c r="E112" s="17"/>
      <c r="F112" s="50" t="s">
        <v>67</v>
      </c>
      <c r="G112" s="17"/>
      <c r="H112" s="50" t="s">
        <v>48</v>
      </c>
      <c r="I112" s="17"/>
      <c r="J112" s="50" t="s">
        <v>49</v>
      </c>
      <c r="K112" s="18"/>
    </row>
    <row r="113" spans="1:11" x14ac:dyDescent="0.25">
      <c r="A113" s="64"/>
      <c r="B113" s="69"/>
      <c r="C113" s="69"/>
      <c r="D113" s="69"/>
      <c r="E113" s="69"/>
      <c r="F113" s="69"/>
      <c r="G113" s="69"/>
      <c r="H113" s="69"/>
      <c r="I113" s="69"/>
      <c r="J113" s="69"/>
      <c r="K113" s="66"/>
    </row>
    <row r="114" spans="1:11" x14ac:dyDescent="0.25">
      <c r="A114" s="64"/>
      <c r="B114" s="70" t="s">
        <v>50</v>
      </c>
      <c r="C114" s="71"/>
      <c r="D114" s="72"/>
      <c r="E114" s="71" t="s">
        <v>51</v>
      </c>
      <c r="F114" s="73"/>
      <c r="G114" s="71" t="s">
        <v>51</v>
      </c>
      <c r="H114" s="74">
        <v>12</v>
      </c>
      <c r="I114" s="71" t="s">
        <v>52</v>
      </c>
      <c r="J114" s="75">
        <f>(D114*F114*H114)</f>
        <v>0</v>
      </c>
      <c r="K114" s="68"/>
    </row>
    <row r="115" spans="1:11" x14ac:dyDescent="0.25">
      <c r="A115" s="64"/>
      <c r="B115" s="76"/>
      <c r="C115" s="69"/>
      <c r="D115" s="69"/>
      <c r="E115" s="69"/>
      <c r="F115" s="69"/>
      <c r="G115" s="69"/>
      <c r="H115" s="69"/>
      <c r="I115" s="69"/>
      <c r="J115" s="69"/>
      <c r="K115" s="66"/>
    </row>
    <row r="116" spans="1:11" x14ac:dyDescent="0.25">
      <c r="A116" s="64"/>
      <c r="B116" s="70" t="s">
        <v>53</v>
      </c>
      <c r="C116" s="71"/>
      <c r="D116" s="72"/>
      <c r="E116" s="71" t="s">
        <v>51</v>
      </c>
      <c r="F116" s="73"/>
      <c r="G116" s="71" t="s">
        <v>51</v>
      </c>
      <c r="H116" s="74">
        <v>12</v>
      </c>
      <c r="I116" s="71" t="s">
        <v>52</v>
      </c>
      <c r="J116" s="75">
        <f>(D116*F116*H116)</f>
        <v>0</v>
      </c>
      <c r="K116" s="68"/>
    </row>
    <row r="117" spans="1:11" x14ac:dyDescent="0.25">
      <c r="A117" s="64"/>
      <c r="B117" s="76"/>
      <c r="C117" s="69"/>
      <c r="D117" s="69"/>
      <c r="E117" s="69"/>
      <c r="F117" s="69"/>
      <c r="G117" s="69"/>
      <c r="H117" s="69"/>
      <c r="I117" s="69"/>
      <c r="J117" s="69"/>
      <c r="K117" s="66"/>
    </row>
    <row r="118" spans="1:11" x14ac:dyDescent="0.25">
      <c r="A118" s="64"/>
      <c r="B118" s="70" t="s">
        <v>54</v>
      </c>
      <c r="C118" s="71"/>
      <c r="D118" s="72"/>
      <c r="E118" s="71" t="s">
        <v>51</v>
      </c>
      <c r="F118" s="73"/>
      <c r="G118" s="71" t="s">
        <v>51</v>
      </c>
      <c r="H118" s="74">
        <v>12</v>
      </c>
      <c r="I118" s="71" t="s">
        <v>52</v>
      </c>
      <c r="J118" s="75">
        <f>(D118*F118*H118)</f>
        <v>0</v>
      </c>
      <c r="K118" s="68"/>
    </row>
    <row r="119" spans="1:11" x14ac:dyDescent="0.25">
      <c r="A119" s="64"/>
      <c r="B119" s="76"/>
      <c r="C119" s="69"/>
      <c r="D119" s="69"/>
      <c r="E119" s="69"/>
      <c r="F119" s="69"/>
      <c r="G119" s="69"/>
      <c r="H119" s="69"/>
      <c r="I119" s="69"/>
      <c r="J119" s="69"/>
      <c r="K119" s="66"/>
    </row>
    <row r="120" spans="1:11" x14ac:dyDescent="0.25">
      <c r="A120" s="64"/>
      <c r="B120" s="70" t="s">
        <v>55</v>
      </c>
      <c r="C120" s="71"/>
      <c r="D120" s="72"/>
      <c r="E120" s="71" t="s">
        <v>51</v>
      </c>
      <c r="F120" s="73"/>
      <c r="G120" s="71" t="s">
        <v>51</v>
      </c>
      <c r="H120" s="74">
        <v>12</v>
      </c>
      <c r="I120" s="71" t="s">
        <v>52</v>
      </c>
      <c r="J120" s="75">
        <f>(D120*F120*H120)</f>
        <v>0</v>
      </c>
      <c r="K120" s="68"/>
    </row>
    <row r="121" spans="1:11" x14ac:dyDescent="0.25">
      <c r="A121" s="64"/>
      <c r="B121" s="76"/>
      <c r="C121" s="69"/>
      <c r="D121" s="69"/>
      <c r="E121" s="69"/>
      <c r="F121" s="69"/>
      <c r="G121" s="69"/>
      <c r="H121" s="69"/>
      <c r="I121" s="69"/>
      <c r="J121" s="69"/>
      <c r="K121" s="66"/>
    </row>
    <row r="122" spans="1:11" x14ac:dyDescent="0.25">
      <c r="A122" s="64"/>
      <c r="B122" s="70" t="s">
        <v>56</v>
      </c>
      <c r="C122" s="71"/>
      <c r="D122" s="72"/>
      <c r="E122" s="71" t="s">
        <v>51</v>
      </c>
      <c r="F122" s="73"/>
      <c r="G122" s="71" t="s">
        <v>51</v>
      </c>
      <c r="H122" s="74">
        <v>12</v>
      </c>
      <c r="I122" s="71" t="s">
        <v>52</v>
      </c>
      <c r="J122" s="75">
        <f>(D122*F122*H122)</f>
        <v>0</v>
      </c>
      <c r="K122" s="68"/>
    </row>
    <row r="123" spans="1:11" x14ac:dyDescent="0.25">
      <c r="A123" s="64"/>
      <c r="B123" s="76"/>
      <c r="C123" s="69"/>
      <c r="D123" s="69"/>
      <c r="E123" s="69"/>
      <c r="F123" s="69"/>
      <c r="G123" s="69"/>
      <c r="H123" s="69"/>
      <c r="I123" s="69"/>
      <c r="J123" s="69"/>
      <c r="K123" s="66"/>
    </row>
    <row r="124" spans="1:11" x14ac:dyDescent="0.25">
      <c r="A124" s="64"/>
      <c r="B124" s="70" t="s">
        <v>57</v>
      </c>
      <c r="C124" s="71"/>
      <c r="D124" s="72"/>
      <c r="E124" s="71" t="s">
        <v>51</v>
      </c>
      <c r="F124" s="73"/>
      <c r="G124" s="71" t="s">
        <v>51</v>
      </c>
      <c r="H124" s="74">
        <v>12</v>
      </c>
      <c r="I124" s="71" t="s">
        <v>52</v>
      </c>
      <c r="J124" s="75">
        <f>(D124*F124*H124)</f>
        <v>0</v>
      </c>
      <c r="K124" s="68"/>
    </row>
    <row r="125" spans="1:11" x14ac:dyDescent="0.25">
      <c r="A125" s="64"/>
      <c r="B125" s="76"/>
      <c r="C125" s="69"/>
      <c r="D125" s="69"/>
      <c r="E125" s="69"/>
      <c r="F125" s="69"/>
      <c r="G125" s="69"/>
      <c r="H125" s="69"/>
      <c r="I125" s="69"/>
      <c r="J125" s="69"/>
      <c r="K125" s="66"/>
    </row>
    <row r="126" spans="1:11" x14ac:dyDescent="0.25">
      <c r="A126" s="64"/>
      <c r="B126" s="70" t="s">
        <v>58</v>
      </c>
      <c r="C126" s="71"/>
      <c r="D126" s="72"/>
      <c r="E126" s="71" t="s">
        <v>51</v>
      </c>
      <c r="F126" s="73"/>
      <c r="G126" s="71" t="s">
        <v>51</v>
      </c>
      <c r="H126" s="74">
        <v>12</v>
      </c>
      <c r="I126" s="71" t="s">
        <v>52</v>
      </c>
      <c r="J126" s="75">
        <f>(D126*F126*H126)</f>
        <v>0</v>
      </c>
      <c r="K126" s="68"/>
    </row>
    <row r="127" spans="1:11" x14ac:dyDescent="0.25">
      <c r="A127" s="64"/>
      <c r="B127" s="76"/>
      <c r="C127" s="69"/>
      <c r="D127" s="69"/>
      <c r="E127" s="69"/>
      <c r="F127" s="69"/>
      <c r="G127" s="69"/>
      <c r="H127" s="69"/>
      <c r="I127" s="69"/>
      <c r="J127" s="69"/>
      <c r="K127" s="66"/>
    </row>
    <row r="128" spans="1:11" x14ac:dyDescent="0.25">
      <c r="A128" s="64"/>
      <c r="B128" s="70" t="s">
        <v>59</v>
      </c>
      <c r="C128" s="71"/>
      <c r="D128" s="72"/>
      <c r="E128" s="71" t="s">
        <v>51</v>
      </c>
      <c r="F128" s="73"/>
      <c r="G128" s="71" t="s">
        <v>51</v>
      </c>
      <c r="H128" s="74">
        <v>12</v>
      </c>
      <c r="I128" s="71" t="s">
        <v>52</v>
      </c>
      <c r="J128" s="75">
        <f>(D128*F128*H128)</f>
        <v>0</v>
      </c>
      <c r="K128" s="68"/>
    </row>
    <row r="129" spans="1:11" ht="13.5" thickBot="1" x14ac:dyDescent="0.3">
      <c r="A129" s="64"/>
      <c r="B129" s="69"/>
      <c r="C129" s="69"/>
      <c r="D129" s="69"/>
      <c r="E129" s="69"/>
      <c r="F129" s="69"/>
      <c r="G129" s="69"/>
      <c r="H129" s="69"/>
      <c r="I129" s="69"/>
      <c r="J129" s="69"/>
      <c r="K129" s="66"/>
    </row>
    <row r="130" spans="1:11" ht="13.5" thickBot="1" x14ac:dyDescent="0.3">
      <c r="A130" s="64"/>
      <c r="B130" s="77" t="s">
        <v>60</v>
      </c>
      <c r="C130" s="69"/>
      <c r="D130" s="78">
        <f>SUM(D114,D116,D118,D120,D122,D124,D126,D128)</f>
        <v>0</v>
      </c>
      <c r="E130" s="69"/>
      <c r="F130" s="79"/>
      <c r="G130" s="69"/>
      <c r="H130" s="79"/>
      <c r="I130" s="71" t="s">
        <v>52</v>
      </c>
      <c r="J130" s="62">
        <f>SUM(J114,J116,J118,J120,J122,J124,J126,J128)</f>
        <v>0</v>
      </c>
      <c r="K130" s="66"/>
    </row>
    <row r="131" spans="1:11" ht="4.1500000000000004" customHeight="1" x14ac:dyDescent="0.25">
      <c r="A131" s="64"/>
      <c r="B131" s="66"/>
      <c r="C131" s="66"/>
      <c r="D131" s="66"/>
      <c r="E131" s="66"/>
      <c r="F131" s="66"/>
      <c r="G131" s="66"/>
      <c r="H131" s="66"/>
      <c r="I131" s="66"/>
      <c r="J131" s="66"/>
      <c r="K131" s="66"/>
    </row>
    <row r="134" spans="1:11" ht="4.1500000000000004" customHeight="1" thickBot="1" x14ac:dyDescent="0.3">
      <c r="A134" s="64"/>
      <c r="B134" s="65"/>
      <c r="C134" s="66"/>
      <c r="D134" s="66"/>
      <c r="E134" s="66"/>
      <c r="F134" s="66"/>
      <c r="G134" s="66"/>
      <c r="H134" s="66"/>
      <c r="I134" s="66"/>
      <c r="J134" s="66"/>
      <c r="K134" s="66"/>
    </row>
    <row r="135" spans="1:11" ht="13.5" thickBot="1" x14ac:dyDescent="0.3">
      <c r="A135" s="64"/>
      <c r="B135" s="50" t="s">
        <v>45</v>
      </c>
      <c r="C135" s="67"/>
      <c r="D135" s="161"/>
      <c r="E135" s="162"/>
      <c r="F135" s="162"/>
      <c r="G135" s="162"/>
      <c r="H135" s="163"/>
      <c r="I135" s="57"/>
      <c r="J135" s="56"/>
      <c r="K135" s="68"/>
    </row>
    <row r="136" spans="1:11" ht="13.5" thickBot="1" x14ac:dyDescent="0.3">
      <c r="A136" s="64"/>
      <c r="B136" s="56"/>
      <c r="C136" s="57"/>
      <c r="D136" s="56"/>
      <c r="E136" s="57"/>
      <c r="F136" s="56"/>
      <c r="G136" s="57"/>
      <c r="H136" s="56"/>
      <c r="I136" s="57"/>
      <c r="J136" s="56"/>
      <c r="K136" s="66"/>
    </row>
    <row r="137" spans="1:11" ht="13.5" thickBot="1" x14ac:dyDescent="0.3">
      <c r="A137" s="64"/>
      <c r="B137" s="50" t="s">
        <v>46</v>
      </c>
      <c r="C137" s="17"/>
      <c r="D137" s="50" t="s">
        <v>47</v>
      </c>
      <c r="E137" s="17"/>
      <c r="F137" s="50" t="s">
        <v>67</v>
      </c>
      <c r="G137" s="17"/>
      <c r="H137" s="50" t="s">
        <v>48</v>
      </c>
      <c r="I137" s="17"/>
      <c r="J137" s="50" t="s">
        <v>49</v>
      </c>
      <c r="K137" s="18"/>
    </row>
    <row r="138" spans="1:11" x14ac:dyDescent="0.25">
      <c r="A138" s="64"/>
      <c r="B138" s="69"/>
      <c r="C138" s="69"/>
      <c r="D138" s="69"/>
      <c r="E138" s="69"/>
      <c r="F138" s="69"/>
      <c r="G138" s="69"/>
      <c r="H138" s="69"/>
      <c r="I138" s="69"/>
      <c r="J138" s="69"/>
      <c r="K138" s="66"/>
    </row>
    <row r="139" spans="1:11" x14ac:dyDescent="0.25">
      <c r="A139" s="64"/>
      <c r="B139" s="70" t="s">
        <v>50</v>
      </c>
      <c r="C139" s="71"/>
      <c r="D139" s="72"/>
      <c r="E139" s="71" t="s">
        <v>51</v>
      </c>
      <c r="F139" s="73"/>
      <c r="G139" s="71" t="s">
        <v>51</v>
      </c>
      <c r="H139" s="74">
        <v>12</v>
      </c>
      <c r="I139" s="71" t="s">
        <v>52</v>
      </c>
      <c r="J139" s="75">
        <f>(D139*F139*H139)</f>
        <v>0</v>
      </c>
      <c r="K139" s="68"/>
    </row>
    <row r="140" spans="1:11" x14ac:dyDescent="0.25">
      <c r="A140" s="64"/>
      <c r="B140" s="76"/>
      <c r="C140" s="69"/>
      <c r="D140" s="69"/>
      <c r="E140" s="69"/>
      <c r="F140" s="69"/>
      <c r="G140" s="69"/>
      <c r="H140" s="69"/>
      <c r="I140" s="69"/>
      <c r="J140" s="69"/>
      <c r="K140" s="66"/>
    </row>
    <row r="141" spans="1:11" x14ac:dyDescent="0.25">
      <c r="A141" s="64"/>
      <c r="B141" s="70" t="s">
        <v>53</v>
      </c>
      <c r="C141" s="71"/>
      <c r="D141" s="72"/>
      <c r="E141" s="71" t="s">
        <v>51</v>
      </c>
      <c r="F141" s="73"/>
      <c r="G141" s="71" t="s">
        <v>51</v>
      </c>
      <c r="H141" s="74">
        <v>12</v>
      </c>
      <c r="I141" s="71" t="s">
        <v>52</v>
      </c>
      <c r="J141" s="75">
        <f>(D141*F141*H141)</f>
        <v>0</v>
      </c>
      <c r="K141" s="68"/>
    </row>
    <row r="142" spans="1:11" x14ac:dyDescent="0.25">
      <c r="A142" s="64"/>
      <c r="B142" s="76"/>
      <c r="C142" s="69"/>
      <c r="D142" s="69"/>
      <c r="E142" s="69"/>
      <c r="F142" s="69"/>
      <c r="G142" s="69"/>
      <c r="H142" s="69"/>
      <c r="I142" s="69"/>
      <c r="J142" s="69"/>
      <c r="K142" s="66"/>
    </row>
    <row r="143" spans="1:11" x14ac:dyDescent="0.25">
      <c r="A143" s="64"/>
      <c r="B143" s="70" t="s">
        <v>54</v>
      </c>
      <c r="C143" s="71"/>
      <c r="D143" s="72"/>
      <c r="E143" s="71" t="s">
        <v>51</v>
      </c>
      <c r="F143" s="73"/>
      <c r="G143" s="71" t="s">
        <v>51</v>
      </c>
      <c r="H143" s="74">
        <v>12</v>
      </c>
      <c r="I143" s="71" t="s">
        <v>52</v>
      </c>
      <c r="J143" s="75">
        <f>(D143*F143*H143)</f>
        <v>0</v>
      </c>
      <c r="K143" s="68"/>
    </row>
    <row r="144" spans="1:11" x14ac:dyDescent="0.25">
      <c r="A144" s="64"/>
      <c r="B144" s="76"/>
      <c r="C144" s="69"/>
      <c r="D144" s="69"/>
      <c r="E144" s="69"/>
      <c r="F144" s="69"/>
      <c r="G144" s="69"/>
      <c r="H144" s="69"/>
      <c r="I144" s="69"/>
      <c r="J144" s="69"/>
      <c r="K144" s="66"/>
    </row>
    <row r="145" spans="1:11" x14ac:dyDescent="0.25">
      <c r="A145" s="64"/>
      <c r="B145" s="70" t="s">
        <v>55</v>
      </c>
      <c r="C145" s="71"/>
      <c r="D145" s="72"/>
      <c r="E145" s="71" t="s">
        <v>51</v>
      </c>
      <c r="F145" s="73"/>
      <c r="G145" s="71" t="s">
        <v>51</v>
      </c>
      <c r="H145" s="74">
        <v>12</v>
      </c>
      <c r="I145" s="71" t="s">
        <v>52</v>
      </c>
      <c r="J145" s="75">
        <f>(D145*F145*H145)</f>
        <v>0</v>
      </c>
      <c r="K145" s="68"/>
    </row>
    <row r="146" spans="1:11" x14ac:dyDescent="0.25">
      <c r="A146" s="64"/>
      <c r="B146" s="76"/>
      <c r="C146" s="69"/>
      <c r="D146" s="69"/>
      <c r="E146" s="69"/>
      <c r="F146" s="69"/>
      <c r="G146" s="69"/>
      <c r="H146" s="69"/>
      <c r="I146" s="69"/>
      <c r="J146" s="69"/>
      <c r="K146" s="66"/>
    </row>
    <row r="147" spans="1:11" x14ac:dyDescent="0.25">
      <c r="A147" s="64"/>
      <c r="B147" s="70" t="s">
        <v>56</v>
      </c>
      <c r="C147" s="71"/>
      <c r="D147" s="72"/>
      <c r="E147" s="71" t="s">
        <v>51</v>
      </c>
      <c r="F147" s="73"/>
      <c r="G147" s="71" t="s">
        <v>51</v>
      </c>
      <c r="H147" s="74">
        <v>12</v>
      </c>
      <c r="I147" s="71" t="s">
        <v>52</v>
      </c>
      <c r="J147" s="75">
        <f>(D147*F147*H147)</f>
        <v>0</v>
      </c>
      <c r="K147" s="68"/>
    </row>
    <row r="148" spans="1:11" x14ac:dyDescent="0.25">
      <c r="A148" s="64"/>
      <c r="B148" s="76"/>
      <c r="C148" s="69"/>
      <c r="D148" s="69"/>
      <c r="E148" s="69"/>
      <c r="F148" s="69"/>
      <c r="G148" s="69"/>
      <c r="H148" s="69"/>
      <c r="I148" s="69"/>
      <c r="J148" s="69"/>
      <c r="K148" s="66"/>
    </row>
    <row r="149" spans="1:11" x14ac:dyDescent="0.25">
      <c r="A149" s="64"/>
      <c r="B149" s="70" t="s">
        <v>57</v>
      </c>
      <c r="C149" s="71"/>
      <c r="D149" s="72"/>
      <c r="E149" s="71" t="s">
        <v>51</v>
      </c>
      <c r="F149" s="73"/>
      <c r="G149" s="71" t="s">
        <v>51</v>
      </c>
      <c r="H149" s="74">
        <v>12</v>
      </c>
      <c r="I149" s="71" t="s">
        <v>52</v>
      </c>
      <c r="J149" s="75">
        <f>(D149*F149*H149)</f>
        <v>0</v>
      </c>
      <c r="K149" s="68"/>
    </row>
    <row r="150" spans="1:11" x14ac:dyDescent="0.25">
      <c r="A150" s="64"/>
      <c r="B150" s="76"/>
      <c r="C150" s="69"/>
      <c r="D150" s="69"/>
      <c r="E150" s="69"/>
      <c r="F150" s="69"/>
      <c r="G150" s="69"/>
      <c r="H150" s="69"/>
      <c r="I150" s="69"/>
      <c r="J150" s="69"/>
      <c r="K150" s="66"/>
    </row>
    <row r="151" spans="1:11" x14ac:dyDescent="0.25">
      <c r="A151" s="64"/>
      <c r="B151" s="70" t="s">
        <v>58</v>
      </c>
      <c r="C151" s="71"/>
      <c r="D151" s="72"/>
      <c r="E151" s="71" t="s">
        <v>51</v>
      </c>
      <c r="F151" s="73"/>
      <c r="G151" s="71" t="s">
        <v>51</v>
      </c>
      <c r="H151" s="74">
        <v>12</v>
      </c>
      <c r="I151" s="71" t="s">
        <v>52</v>
      </c>
      <c r="J151" s="75">
        <f>(D151*F151*H151)</f>
        <v>0</v>
      </c>
      <c r="K151" s="68"/>
    </row>
    <row r="152" spans="1:11" x14ac:dyDescent="0.25">
      <c r="A152" s="64"/>
      <c r="B152" s="76"/>
      <c r="C152" s="69"/>
      <c r="D152" s="69"/>
      <c r="E152" s="69"/>
      <c r="F152" s="69"/>
      <c r="G152" s="69"/>
      <c r="H152" s="69"/>
      <c r="I152" s="69"/>
      <c r="J152" s="69"/>
      <c r="K152" s="66"/>
    </row>
    <row r="153" spans="1:11" x14ac:dyDescent="0.25">
      <c r="A153" s="64"/>
      <c r="B153" s="70" t="s">
        <v>59</v>
      </c>
      <c r="C153" s="71"/>
      <c r="D153" s="72"/>
      <c r="E153" s="71" t="s">
        <v>51</v>
      </c>
      <c r="F153" s="73"/>
      <c r="G153" s="71" t="s">
        <v>51</v>
      </c>
      <c r="H153" s="74">
        <v>12</v>
      </c>
      <c r="I153" s="71" t="s">
        <v>52</v>
      </c>
      <c r="J153" s="75">
        <f>(D153*F153*H153)</f>
        <v>0</v>
      </c>
      <c r="K153" s="68"/>
    </row>
    <row r="154" spans="1:11" ht="13.5" thickBot="1" x14ac:dyDescent="0.3">
      <c r="A154" s="64"/>
      <c r="B154" s="69"/>
      <c r="C154" s="69"/>
      <c r="D154" s="69"/>
      <c r="E154" s="69"/>
      <c r="F154" s="69"/>
      <c r="G154" s="69"/>
      <c r="H154" s="69"/>
      <c r="I154" s="69"/>
      <c r="J154" s="69"/>
      <c r="K154" s="66"/>
    </row>
    <row r="155" spans="1:11" ht="13.5" thickBot="1" x14ac:dyDescent="0.3">
      <c r="A155" s="64"/>
      <c r="B155" s="77" t="s">
        <v>60</v>
      </c>
      <c r="C155" s="69"/>
      <c r="D155" s="78">
        <f>SUM(D139,D141,D143,D145,D147,D149,D151,D153)</f>
        <v>0</v>
      </c>
      <c r="E155" s="69"/>
      <c r="F155" s="79"/>
      <c r="G155" s="69"/>
      <c r="H155" s="79"/>
      <c r="I155" s="71" t="s">
        <v>52</v>
      </c>
      <c r="J155" s="62">
        <f>SUM(J139,J141,J143,J145,J147,J149,J151,J153)</f>
        <v>0</v>
      </c>
      <c r="K155" s="66"/>
    </row>
    <row r="156" spans="1:11" ht="4.1500000000000004" customHeight="1" x14ac:dyDescent="0.25">
      <c r="A156" s="64"/>
      <c r="B156" s="66"/>
      <c r="C156" s="66"/>
      <c r="D156" s="66"/>
      <c r="E156" s="66"/>
      <c r="F156" s="66"/>
      <c r="G156" s="66"/>
      <c r="H156" s="66"/>
      <c r="I156" s="66"/>
      <c r="J156" s="66"/>
      <c r="K156" s="66"/>
    </row>
    <row r="159" spans="1:11" ht="4.1500000000000004" customHeight="1" thickBot="1" x14ac:dyDescent="0.3">
      <c r="A159" s="64"/>
      <c r="B159" s="65"/>
      <c r="C159" s="66"/>
      <c r="D159" s="66"/>
      <c r="E159" s="66"/>
      <c r="F159" s="66"/>
      <c r="G159" s="66"/>
      <c r="H159" s="66"/>
      <c r="I159" s="66"/>
      <c r="J159" s="66"/>
      <c r="K159" s="66"/>
    </row>
    <row r="160" spans="1:11" ht="13.5" thickBot="1" x14ac:dyDescent="0.3">
      <c r="A160" s="64"/>
      <c r="B160" s="50" t="s">
        <v>45</v>
      </c>
      <c r="C160" s="67"/>
      <c r="D160" s="161"/>
      <c r="E160" s="162"/>
      <c r="F160" s="162"/>
      <c r="G160" s="162"/>
      <c r="H160" s="163"/>
      <c r="I160" s="57"/>
      <c r="J160" s="56"/>
      <c r="K160" s="68"/>
    </row>
    <row r="161" spans="1:11" ht="13.5" thickBot="1" x14ac:dyDescent="0.3">
      <c r="A161" s="64"/>
      <c r="B161" s="56"/>
      <c r="C161" s="57"/>
      <c r="D161" s="56"/>
      <c r="E161" s="57"/>
      <c r="F161" s="56"/>
      <c r="G161" s="57"/>
      <c r="H161" s="56"/>
      <c r="I161" s="57"/>
      <c r="J161" s="56"/>
      <c r="K161" s="66"/>
    </row>
    <row r="162" spans="1:11" ht="13.5" thickBot="1" x14ac:dyDescent="0.3">
      <c r="A162" s="64"/>
      <c r="B162" s="50" t="s">
        <v>46</v>
      </c>
      <c r="C162" s="17"/>
      <c r="D162" s="50" t="s">
        <v>47</v>
      </c>
      <c r="E162" s="17"/>
      <c r="F162" s="50" t="s">
        <v>67</v>
      </c>
      <c r="G162" s="17"/>
      <c r="H162" s="50" t="s">
        <v>48</v>
      </c>
      <c r="I162" s="17"/>
      <c r="J162" s="50" t="s">
        <v>49</v>
      </c>
      <c r="K162" s="18"/>
    </row>
    <row r="163" spans="1:11" x14ac:dyDescent="0.25">
      <c r="A163" s="64"/>
      <c r="B163" s="69"/>
      <c r="C163" s="69"/>
      <c r="D163" s="69"/>
      <c r="E163" s="69"/>
      <c r="F163" s="69"/>
      <c r="G163" s="69"/>
      <c r="H163" s="69"/>
      <c r="I163" s="69"/>
      <c r="J163" s="69"/>
      <c r="K163" s="66"/>
    </row>
    <row r="164" spans="1:11" x14ac:dyDescent="0.25">
      <c r="A164" s="64"/>
      <c r="B164" s="70" t="s">
        <v>50</v>
      </c>
      <c r="C164" s="71"/>
      <c r="D164" s="72"/>
      <c r="E164" s="71" t="s">
        <v>51</v>
      </c>
      <c r="F164" s="73"/>
      <c r="G164" s="71" t="s">
        <v>51</v>
      </c>
      <c r="H164" s="74">
        <v>12</v>
      </c>
      <c r="I164" s="71" t="s">
        <v>52</v>
      </c>
      <c r="J164" s="75">
        <f>(D164*F164*H164)</f>
        <v>0</v>
      </c>
      <c r="K164" s="68"/>
    </row>
    <row r="165" spans="1:11" x14ac:dyDescent="0.25">
      <c r="A165" s="64"/>
      <c r="B165" s="76"/>
      <c r="C165" s="69"/>
      <c r="D165" s="69"/>
      <c r="E165" s="69"/>
      <c r="F165" s="69"/>
      <c r="G165" s="69"/>
      <c r="H165" s="69"/>
      <c r="I165" s="69"/>
      <c r="J165" s="69"/>
      <c r="K165" s="66"/>
    </row>
    <row r="166" spans="1:11" x14ac:dyDescent="0.25">
      <c r="A166" s="64"/>
      <c r="B166" s="70" t="s">
        <v>53</v>
      </c>
      <c r="C166" s="71"/>
      <c r="D166" s="72"/>
      <c r="E166" s="71" t="s">
        <v>51</v>
      </c>
      <c r="F166" s="73"/>
      <c r="G166" s="71" t="s">
        <v>51</v>
      </c>
      <c r="H166" s="74">
        <v>12</v>
      </c>
      <c r="I166" s="71" t="s">
        <v>52</v>
      </c>
      <c r="J166" s="75">
        <f>(D166*F166*H166)</f>
        <v>0</v>
      </c>
      <c r="K166" s="68"/>
    </row>
    <row r="167" spans="1:11" x14ac:dyDescent="0.25">
      <c r="A167" s="64"/>
      <c r="B167" s="76"/>
      <c r="C167" s="69"/>
      <c r="D167" s="69"/>
      <c r="E167" s="69"/>
      <c r="F167" s="69"/>
      <c r="G167" s="69"/>
      <c r="H167" s="69"/>
      <c r="I167" s="69"/>
      <c r="J167" s="69"/>
      <c r="K167" s="66"/>
    </row>
    <row r="168" spans="1:11" x14ac:dyDescent="0.25">
      <c r="A168" s="64"/>
      <c r="B168" s="70" t="s">
        <v>54</v>
      </c>
      <c r="C168" s="71"/>
      <c r="D168" s="72"/>
      <c r="E168" s="71" t="s">
        <v>51</v>
      </c>
      <c r="F168" s="73"/>
      <c r="G168" s="71" t="s">
        <v>51</v>
      </c>
      <c r="H168" s="74">
        <v>12</v>
      </c>
      <c r="I168" s="71" t="s">
        <v>52</v>
      </c>
      <c r="J168" s="75">
        <f>(D168*F168*H168)</f>
        <v>0</v>
      </c>
      <c r="K168" s="68"/>
    </row>
    <row r="169" spans="1:11" x14ac:dyDescent="0.25">
      <c r="A169" s="64"/>
      <c r="B169" s="76"/>
      <c r="C169" s="69"/>
      <c r="D169" s="69"/>
      <c r="E169" s="69"/>
      <c r="F169" s="69"/>
      <c r="G169" s="69"/>
      <c r="H169" s="69"/>
      <c r="I169" s="69"/>
      <c r="J169" s="69"/>
      <c r="K169" s="66"/>
    </row>
    <row r="170" spans="1:11" x14ac:dyDescent="0.25">
      <c r="A170" s="64"/>
      <c r="B170" s="70" t="s">
        <v>55</v>
      </c>
      <c r="C170" s="71"/>
      <c r="D170" s="72"/>
      <c r="E170" s="71" t="s">
        <v>51</v>
      </c>
      <c r="F170" s="73"/>
      <c r="G170" s="71" t="s">
        <v>51</v>
      </c>
      <c r="H170" s="74">
        <v>12</v>
      </c>
      <c r="I170" s="71" t="s">
        <v>52</v>
      </c>
      <c r="J170" s="75">
        <f>(D170*F170*H170)</f>
        <v>0</v>
      </c>
      <c r="K170" s="68"/>
    </row>
    <row r="171" spans="1:11" x14ac:dyDescent="0.25">
      <c r="A171" s="64"/>
      <c r="B171" s="76"/>
      <c r="C171" s="69"/>
      <c r="D171" s="69"/>
      <c r="E171" s="69"/>
      <c r="F171" s="69"/>
      <c r="G171" s="69"/>
      <c r="H171" s="69"/>
      <c r="I171" s="69"/>
      <c r="J171" s="69"/>
      <c r="K171" s="66"/>
    </row>
    <row r="172" spans="1:11" x14ac:dyDescent="0.25">
      <c r="A172" s="64"/>
      <c r="B172" s="70" t="s">
        <v>56</v>
      </c>
      <c r="C172" s="71"/>
      <c r="D172" s="72"/>
      <c r="E172" s="71" t="s">
        <v>51</v>
      </c>
      <c r="F172" s="73"/>
      <c r="G172" s="71" t="s">
        <v>51</v>
      </c>
      <c r="H172" s="74">
        <v>12</v>
      </c>
      <c r="I172" s="71" t="s">
        <v>52</v>
      </c>
      <c r="J172" s="75">
        <f>(D172*F172*H172)</f>
        <v>0</v>
      </c>
      <c r="K172" s="68"/>
    </row>
    <row r="173" spans="1:11" x14ac:dyDescent="0.25">
      <c r="A173" s="64"/>
      <c r="B173" s="76"/>
      <c r="C173" s="69"/>
      <c r="D173" s="69"/>
      <c r="E173" s="69"/>
      <c r="F173" s="69"/>
      <c r="G173" s="69"/>
      <c r="H173" s="69"/>
      <c r="I173" s="69"/>
      <c r="J173" s="69"/>
      <c r="K173" s="66"/>
    </row>
    <row r="174" spans="1:11" x14ac:dyDescent="0.25">
      <c r="A174" s="64"/>
      <c r="B174" s="70" t="s">
        <v>57</v>
      </c>
      <c r="C174" s="71"/>
      <c r="D174" s="72"/>
      <c r="E174" s="71" t="s">
        <v>51</v>
      </c>
      <c r="F174" s="73"/>
      <c r="G174" s="71" t="s">
        <v>51</v>
      </c>
      <c r="H174" s="74">
        <v>12</v>
      </c>
      <c r="I174" s="71" t="s">
        <v>52</v>
      </c>
      <c r="J174" s="75">
        <f>(D174*F174*H174)</f>
        <v>0</v>
      </c>
      <c r="K174" s="68"/>
    </row>
    <row r="175" spans="1:11" x14ac:dyDescent="0.25">
      <c r="A175" s="64"/>
      <c r="B175" s="76"/>
      <c r="C175" s="69"/>
      <c r="D175" s="69"/>
      <c r="E175" s="69"/>
      <c r="F175" s="69"/>
      <c r="G175" s="69"/>
      <c r="H175" s="69"/>
      <c r="I175" s="69"/>
      <c r="J175" s="69"/>
      <c r="K175" s="66"/>
    </row>
    <row r="176" spans="1:11" x14ac:dyDescent="0.25">
      <c r="A176" s="64"/>
      <c r="B176" s="70" t="s">
        <v>58</v>
      </c>
      <c r="C176" s="71"/>
      <c r="D176" s="72"/>
      <c r="E176" s="71" t="s">
        <v>51</v>
      </c>
      <c r="F176" s="73"/>
      <c r="G176" s="71" t="s">
        <v>51</v>
      </c>
      <c r="H176" s="74">
        <v>12</v>
      </c>
      <c r="I176" s="71" t="s">
        <v>52</v>
      </c>
      <c r="J176" s="75">
        <f>(D176*F176*H176)</f>
        <v>0</v>
      </c>
      <c r="K176" s="68"/>
    </row>
    <row r="177" spans="1:11" x14ac:dyDescent="0.25">
      <c r="A177" s="64"/>
      <c r="B177" s="76"/>
      <c r="C177" s="69"/>
      <c r="D177" s="69"/>
      <c r="E177" s="69"/>
      <c r="F177" s="69"/>
      <c r="G177" s="69"/>
      <c r="H177" s="69"/>
      <c r="I177" s="69"/>
      <c r="J177" s="69"/>
      <c r="K177" s="66"/>
    </row>
    <row r="178" spans="1:11" x14ac:dyDescent="0.25">
      <c r="A178" s="64"/>
      <c r="B178" s="70" t="s">
        <v>59</v>
      </c>
      <c r="C178" s="71"/>
      <c r="D178" s="72"/>
      <c r="E178" s="71" t="s">
        <v>51</v>
      </c>
      <c r="F178" s="73"/>
      <c r="G178" s="71" t="s">
        <v>51</v>
      </c>
      <c r="H178" s="74">
        <v>12</v>
      </c>
      <c r="I178" s="71" t="s">
        <v>52</v>
      </c>
      <c r="J178" s="75">
        <f>(D178*F178*H178)</f>
        <v>0</v>
      </c>
      <c r="K178" s="68"/>
    </row>
    <row r="179" spans="1:11" ht="13.5" thickBot="1" x14ac:dyDescent="0.3">
      <c r="A179" s="64"/>
      <c r="B179" s="69"/>
      <c r="C179" s="69"/>
      <c r="D179" s="69"/>
      <c r="E179" s="69"/>
      <c r="F179" s="69"/>
      <c r="G179" s="69"/>
      <c r="H179" s="69"/>
      <c r="I179" s="69"/>
      <c r="J179" s="69"/>
      <c r="K179" s="66"/>
    </row>
    <row r="180" spans="1:11" ht="13.5" thickBot="1" x14ac:dyDescent="0.3">
      <c r="A180" s="64"/>
      <c r="B180" s="77" t="s">
        <v>60</v>
      </c>
      <c r="C180" s="69"/>
      <c r="D180" s="78">
        <f>SUM(D164,D166,D168,D170,D172,D174,D176,D178)</f>
        <v>0</v>
      </c>
      <c r="E180" s="69"/>
      <c r="F180" s="79"/>
      <c r="G180" s="69"/>
      <c r="H180" s="79"/>
      <c r="I180" s="71" t="s">
        <v>52</v>
      </c>
      <c r="J180" s="62">
        <f>SUM(J164,J166,J168,J170,J172,J174,J176,J178)</f>
        <v>0</v>
      </c>
      <c r="K180" s="66"/>
    </row>
    <row r="181" spans="1:11" ht="4.1500000000000004" customHeight="1" x14ac:dyDescent="0.25">
      <c r="A181" s="64"/>
      <c r="B181" s="66"/>
      <c r="C181" s="66"/>
      <c r="D181" s="66"/>
      <c r="E181" s="66"/>
      <c r="F181" s="66"/>
      <c r="G181" s="66"/>
      <c r="H181" s="66"/>
      <c r="I181" s="66"/>
      <c r="J181" s="66"/>
      <c r="K181" s="66"/>
    </row>
    <row r="184" spans="1:11" ht="4.1500000000000004" customHeight="1" thickBot="1" x14ac:dyDescent="0.3">
      <c r="A184" s="64"/>
      <c r="B184" s="65"/>
      <c r="C184" s="66"/>
      <c r="D184" s="66"/>
      <c r="E184" s="66"/>
      <c r="F184" s="66"/>
      <c r="G184" s="66"/>
      <c r="H184" s="66"/>
      <c r="I184" s="66"/>
      <c r="J184" s="66"/>
      <c r="K184" s="66"/>
    </row>
    <row r="185" spans="1:11" ht="13.5" thickBot="1" x14ac:dyDescent="0.3">
      <c r="A185" s="64"/>
      <c r="B185" s="50" t="s">
        <v>45</v>
      </c>
      <c r="C185" s="67"/>
      <c r="D185" s="161"/>
      <c r="E185" s="162"/>
      <c r="F185" s="162"/>
      <c r="G185" s="162"/>
      <c r="H185" s="163"/>
      <c r="I185" s="57"/>
      <c r="J185" s="56"/>
      <c r="K185" s="68"/>
    </row>
    <row r="186" spans="1:11" ht="13.5" thickBot="1" x14ac:dyDescent="0.3">
      <c r="A186" s="64"/>
      <c r="B186" s="56"/>
      <c r="C186" s="57"/>
      <c r="D186" s="56"/>
      <c r="E186" s="57"/>
      <c r="F186" s="56"/>
      <c r="G186" s="57"/>
      <c r="H186" s="56"/>
      <c r="I186" s="57"/>
      <c r="J186" s="56"/>
      <c r="K186" s="66"/>
    </row>
    <row r="187" spans="1:11" ht="13.5" thickBot="1" x14ac:dyDescent="0.3">
      <c r="A187" s="64"/>
      <c r="B187" s="50" t="s">
        <v>46</v>
      </c>
      <c r="C187" s="17"/>
      <c r="D187" s="50" t="s">
        <v>47</v>
      </c>
      <c r="E187" s="17"/>
      <c r="F187" s="50" t="s">
        <v>67</v>
      </c>
      <c r="G187" s="17"/>
      <c r="H187" s="50" t="s">
        <v>48</v>
      </c>
      <c r="I187" s="17"/>
      <c r="J187" s="50" t="s">
        <v>49</v>
      </c>
      <c r="K187" s="18"/>
    </row>
    <row r="188" spans="1:11" x14ac:dyDescent="0.25">
      <c r="A188" s="64"/>
      <c r="B188" s="69"/>
      <c r="C188" s="69"/>
      <c r="D188" s="69"/>
      <c r="E188" s="69"/>
      <c r="F188" s="69"/>
      <c r="G188" s="69"/>
      <c r="H188" s="69"/>
      <c r="I188" s="69"/>
      <c r="J188" s="69"/>
      <c r="K188" s="66"/>
    </row>
    <row r="189" spans="1:11" x14ac:dyDescent="0.25">
      <c r="A189" s="64"/>
      <c r="B189" s="70" t="s">
        <v>50</v>
      </c>
      <c r="C189" s="71"/>
      <c r="D189" s="72"/>
      <c r="E189" s="71" t="s">
        <v>51</v>
      </c>
      <c r="F189" s="73"/>
      <c r="G189" s="71" t="s">
        <v>51</v>
      </c>
      <c r="H189" s="74">
        <v>12</v>
      </c>
      <c r="I189" s="71" t="s">
        <v>52</v>
      </c>
      <c r="J189" s="75">
        <f>(D189*F189*H189)</f>
        <v>0</v>
      </c>
      <c r="K189" s="68"/>
    </row>
    <row r="190" spans="1:11" x14ac:dyDescent="0.25">
      <c r="A190" s="64"/>
      <c r="B190" s="76"/>
      <c r="C190" s="69"/>
      <c r="D190" s="69"/>
      <c r="E190" s="69"/>
      <c r="F190" s="69"/>
      <c r="G190" s="69"/>
      <c r="H190" s="69"/>
      <c r="I190" s="69"/>
      <c r="J190" s="69"/>
      <c r="K190" s="66"/>
    </row>
    <row r="191" spans="1:11" x14ac:dyDescent="0.25">
      <c r="A191" s="64"/>
      <c r="B191" s="70" t="s">
        <v>53</v>
      </c>
      <c r="C191" s="71"/>
      <c r="D191" s="72"/>
      <c r="E191" s="71" t="s">
        <v>51</v>
      </c>
      <c r="F191" s="73"/>
      <c r="G191" s="71" t="s">
        <v>51</v>
      </c>
      <c r="H191" s="74">
        <v>12</v>
      </c>
      <c r="I191" s="71" t="s">
        <v>52</v>
      </c>
      <c r="J191" s="75">
        <f>(D191*F191*H191)</f>
        <v>0</v>
      </c>
      <c r="K191" s="68"/>
    </row>
    <row r="192" spans="1:11" x14ac:dyDescent="0.25">
      <c r="A192" s="64"/>
      <c r="B192" s="76"/>
      <c r="C192" s="69"/>
      <c r="D192" s="69"/>
      <c r="E192" s="69"/>
      <c r="F192" s="69"/>
      <c r="G192" s="69"/>
      <c r="H192" s="69"/>
      <c r="I192" s="69"/>
      <c r="J192" s="69"/>
      <c r="K192" s="66"/>
    </row>
    <row r="193" spans="1:11" x14ac:dyDescent="0.25">
      <c r="A193" s="64"/>
      <c r="B193" s="70" t="s">
        <v>54</v>
      </c>
      <c r="C193" s="71"/>
      <c r="D193" s="72"/>
      <c r="E193" s="71" t="s">
        <v>51</v>
      </c>
      <c r="F193" s="73"/>
      <c r="G193" s="71" t="s">
        <v>51</v>
      </c>
      <c r="H193" s="74">
        <v>12</v>
      </c>
      <c r="I193" s="71" t="s">
        <v>52</v>
      </c>
      <c r="J193" s="75">
        <f>(D193*F193*H193)</f>
        <v>0</v>
      </c>
      <c r="K193" s="68"/>
    </row>
    <row r="194" spans="1:11" x14ac:dyDescent="0.25">
      <c r="A194" s="64"/>
      <c r="B194" s="76"/>
      <c r="C194" s="69"/>
      <c r="D194" s="69"/>
      <c r="E194" s="69"/>
      <c r="F194" s="69"/>
      <c r="G194" s="69"/>
      <c r="H194" s="69"/>
      <c r="I194" s="69"/>
      <c r="J194" s="69"/>
      <c r="K194" s="66"/>
    </row>
    <row r="195" spans="1:11" x14ac:dyDescent="0.25">
      <c r="A195" s="64"/>
      <c r="B195" s="70" t="s">
        <v>55</v>
      </c>
      <c r="C195" s="71"/>
      <c r="D195" s="72"/>
      <c r="E195" s="71" t="s">
        <v>51</v>
      </c>
      <c r="F195" s="73"/>
      <c r="G195" s="71" t="s">
        <v>51</v>
      </c>
      <c r="H195" s="74">
        <v>12</v>
      </c>
      <c r="I195" s="71" t="s">
        <v>52</v>
      </c>
      <c r="J195" s="75">
        <f>(D195*F195*H195)</f>
        <v>0</v>
      </c>
      <c r="K195" s="68"/>
    </row>
    <row r="196" spans="1:11" x14ac:dyDescent="0.25">
      <c r="A196" s="64"/>
      <c r="B196" s="76"/>
      <c r="C196" s="69"/>
      <c r="D196" s="69"/>
      <c r="E196" s="69"/>
      <c r="F196" s="69"/>
      <c r="G196" s="69"/>
      <c r="H196" s="69"/>
      <c r="I196" s="69"/>
      <c r="J196" s="69"/>
      <c r="K196" s="66"/>
    </row>
    <row r="197" spans="1:11" x14ac:dyDescent="0.25">
      <c r="A197" s="64"/>
      <c r="B197" s="70" t="s">
        <v>56</v>
      </c>
      <c r="C197" s="71"/>
      <c r="D197" s="72"/>
      <c r="E197" s="71" t="s">
        <v>51</v>
      </c>
      <c r="F197" s="73"/>
      <c r="G197" s="71" t="s">
        <v>51</v>
      </c>
      <c r="H197" s="74">
        <v>12</v>
      </c>
      <c r="I197" s="71" t="s">
        <v>52</v>
      </c>
      <c r="J197" s="75">
        <f>(D197*F197*H197)</f>
        <v>0</v>
      </c>
      <c r="K197" s="68"/>
    </row>
    <row r="198" spans="1:11" x14ac:dyDescent="0.25">
      <c r="A198" s="64"/>
      <c r="B198" s="76"/>
      <c r="C198" s="69"/>
      <c r="D198" s="69"/>
      <c r="E198" s="69"/>
      <c r="F198" s="69"/>
      <c r="G198" s="69"/>
      <c r="H198" s="69"/>
      <c r="I198" s="69"/>
      <c r="J198" s="69"/>
      <c r="K198" s="66"/>
    </row>
    <row r="199" spans="1:11" x14ac:dyDescent="0.25">
      <c r="A199" s="64"/>
      <c r="B199" s="70" t="s">
        <v>57</v>
      </c>
      <c r="C199" s="71"/>
      <c r="D199" s="72"/>
      <c r="E199" s="71" t="s">
        <v>51</v>
      </c>
      <c r="F199" s="73"/>
      <c r="G199" s="71" t="s">
        <v>51</v>
      </c>
      <c r="H199" s="74">
        <v>12</v>
      </c>
      <c r="I199" s="71" t="s">
        <v>52</v>
      </c>
      <c r="J199" s="75">
        <f>(D199*F199*H199)</f>
        <v>0</v>
      </c>
      <c r="K199" s="68"/>
    </row>
    <row r="200" spans="1:11" x14ac:dyDescent="0.25">
      <c r="A200" s="64"/>
      <c r="B200" s="76"/>
      <c r="C200" s="69"/>
      <c r="D200" s="69"/>
      <c r="E200" s="69"/>
      <c r="F200" s="69"/>
      <c r="G200" s="69"/>
      <c r="H200" s="69"/>
      <c r="I200" s="69"/>
      <c r="J200" s="69"/>
      <c r="K200" s="66"/>
    </row>
    <row r="201" spans="1:11" x14ac:dyDescent="0.25">
      <c r="A201" s="64"/>
      <c r="B201" s="70" t="s">
        <v>58</v>
      </c>
      <c r="C201" s="71"/>
      <c r="D201" s="72"/>
      <c r="E201" s="71" t="s">
        <v>51</v>
      </c>
      <c r="F201" s="73"/>
      <c r="G201" s="71" t="s">
        <v>51</v>
      </c>
      <c r="H201" s="74">
        <v>12</v>
      </c>
      <c r="I201" s="71" t="s">
        <v>52</v>
      </c>
      <c r="J201" s="75">
        <f>(D201*F201*H201)</f>
        <v>0</v>
      </c>
      <c r="K201" s="68"/>
    </row>
    <row r="202" spans="1:11" x14ac:dyDescent="0.25">
      <c r="A202" s="64"/>
      <c r="B202" s="76"/>
      <c r="C202" s="69"/>
      <c r="D202" s="69"/>
      <c r="E202" s="69"/>
      <c r="F202" s="69"/>
      <c r="G202" s="69"/>
      <c r="H202" s="69"/>
      <c r="I202" s="69"/>
      <c r="J202" s="69"/>
      <c r="K202" s="66"/>
    </row>
    <row r="203" spans="1:11" x14ac:dyDescent="0.25">
      <c r="A203" s="64"/>
      <c r="B203" s="70" t="s">
        <v>59</v>
      </c>
      <c r="C203" s="71"/>
      <c r="D203" s="72"/>
      <c r="E203" s="71" t="s">
        <v>51</v>
      </c>
      <c r="F203" s="73"/>
      <c r="G203" s="71" t="s">
        <v>51</v>
      </c>
      <c r="H203" s="74">
        <v>12</v>
      </c>
      <c r="I203" s="71" t="s">
        <v>52</v>
      </c>
      <c r="J203" s="75">
        <f>(D203*F203*H203)</f>
        <v>0</v>
      </c>
      <c r="K203" s="68"/>
    </row>
    <row r="204" spans="1:11" ht="13.5" thickBot="1" x14ac:dyDescent="0.3">
      <c r="A204" s="64"/>
      <c r="B204" s="69"/>
      <c r="C204" s="69"/>
      <c r="D204" s="69"/>
      <c r="E204" s="69"/>
      <c r="F204" s="69"/>
      <c r="G204" s="69"/>
      <c r="H204" s="69"/>
      <c r="I204" s="69"/>
      <c r="J204" s="69"/>
      <c r="K204" s="66"/>
    </row>
    <row r="205" spans="1:11" ht="13.5" thickBot="1" x14ac:dyDescent="0.3">
      <c r="A205" s="64"/>
      <c r="B205" s="77" t="s">
        <v>60</v>
      </c>
      <c r="C205" s="69"/>
      <c r="D205" s="78">
        <f>SUM(D189,D191,D193,D195,D197,D199,D201,D203)</f>
        <v>0</v>
      </c>
      <c r="E205" s="69"/>
      <c r="F205" s="79"/>
      <c r="G205" s="69"/>
      <c r="H205" s="79"/>
      <c r="I205" s="71" t="s">
        <v>52</v>
      </c>
      <c r="J205" s="62">
        <f>SUM(J189,J191,J193,J195,J197,J199,J201,J203)</f>
        <v>0</v>
      </c>
      <c r="K205" s="66"/>
    </row>
    <row r="206" spans="1:11" ht="4.1500000000000004" customHeight="1" x14ac:dyDescent="0.25">
      <c r="A206" s="64"/>
      <c r="B206" s="66"/>
      <c r="C206" s="66"/>
      <c r="D206" s="66"/>
      <c r="E206" s="66"/>
      <c r="F206" s="66"/>
      <c r="G206" s="66"/>
      <c r="H206" s="66"/>
      <c r="I206" s="66"/>
      <c r="J206" s="66"/>
      <c r="K206" s="66"/>
    </row>
    <row r="209" spans="1:11" ht="4.1500000000000004" customHeight="1" thickBot="1" x14ac:dyDescent="0.3">
      <c r="A209" s="64"/>
      <c r="B209" s="65"/>
      <c r="C209" s="66"/>
      <c r="D209" s="66"/>
      <c r="E209" s="66"/>
      <c r="F209" s="66"/>
      <c r="G209" s="66"/>
      <c r="H209" s="66"/>
      <c r="I209" s="66"/>
      <c r="J209" s="66"/>
      <c r="K209" s="66"/>
    </row>
    <row r="210" spans="1:11" ht="13.5" thickBot="1" x14ac:dyDescent="0.3">
      <c r="A210" s="64"/>
      <c r="B210" s="50" t="s">
        <v>45</v>
      </c>
      <c r="C210" s="67"/>
      <c r="D210" s="161"/>
      <c r="E210" s="162"/>
      <c r="F210" s="162"/>
      <c r="G210" s="162"/>
      <c r="H210" s="163"/>
      <c r="I210" s="57"/>
      <c r="J210" s="56"/>
      <c r="K210" s="68"/>
    </row>
    <row r="211" spans="1:11" ht="13.5" thickBot="1" x14ac:dyDescent="0.3">
      <c r="A211" s="64"/>
      <c r="B211" s="56"/>
      <c r="C211" s="57"/>
      <c r="D211" s="56"/>
      <c r="E211" s="57"/>
      <c r="F211" s="56"/>
      <c r="G211" s="57"/>
      <c r="H211" s="56"/>
      <c r="I211" s="57"/>
      <c r="J211" s="56"/>
      <c r="K211" s="66"/>
    </row>
    <row r="212" spans="1:11" ht="13.5" thickBot="1" x14ac:dyDescent="0.3">
      <c r="A212" s="64"/>
      <c r="B212" s="50" t="s">
        <v>46</v>
      </c>
      <c r="C212" s="17"/>
      <c r="D212" s="50" t="s">
        <v>47</v>
      </c>
      <c r="E212" s="17"/>
      <c r="F212" s="50" t="s">
        <v>67</v>
      </c>
      <c r="G212" s="17"/>
      <c r="H212" s="50" t="s">
        <v>48</v>
      </c>
      <c r="I212" s="17"/>
      <c r="J212" s="50" t="s">
        <v>49</v>
      </c>
      <c r="K212" s="18"/>
    </row>
    <row r="213" spans="1:11" x14ac:dyDescent="0.25">
      <c r="A213" s="64"/>
      <c r="B213" s="69"/>
      <c r="C213" s="69"/>
      <c r="D213" s="69"/>
      <c r="E213" s="69"/>
      <c r="F213" s="69"/>
      <c r="G213" s="69"/>
      <c r="H213" s="69"/>
      <c r="I213" s="69"/>
      <c r="J213" s="69"/>
      <c r="K213" s="66"/>
    </row>
    <row r="214" spans="1:11" x14ac:dyDescent="0.25">
      <c r="A214" s="64"/>
      <c r="B214" s="70" t="s">
        <v>50</v>
      </c>
      <c r="C214" s="71"/>
      <c r="D214" s="72"/>
      <c r="E214" s="71" t="s">
        <v>51</v>
      </c>
      <c r="F214" s="73"/>
      <c r="G214" s="71" t="s">
        <v>51</v>
      </c>
      <c r="H214" s="74">
        <v>12</v>
      </c>
      <c r="I214" s="71" t="s">
        <v>52</v>
      </c>
      <c r="J214" s="75">
        <f>(D214*F214*H214)</f>
        <v>0</v>
      </c>
      <c r="K214" s="68"/>
    </row>
    <row r="215" spans="1:11" x14ac:dyDescent="0.25">
      <c r="A215" s="64"/>
      <c r="B215" s="76"/>
      <c r="C215" s="69"/>
      <c r="D215" s="69"/>
      <c r="E215" s="69"/>
      <c r="F215" s="69"/>
      <c r="G215" s="69"/>
      <c r="H215" s="69"/>
      <c r="I215" s="69"/>
      <c r="J215" s="69"/>
      <c r="K215" s="66"/>
    </row>
    <row r="216" spans="1:11" x14ac:dyDescent="0.25">
      <c r="A216" s="64"/>
      <c r="B216" s="70" t="s">
        <v>53</v>
      </c>
      <c r="C216" s="71"/>
      <c r="D216" s="72"/>
      <c r="E216" s="71" t="s">
        <v>51</v>
      </c>
      <c r="F216" s="73"/>
      <c r="G216" s="71" t="s">
        <v>51</v>
      </c>
      <c r="H216" s="74">
        <v>12</v>
      </c>
      <c r="I216" s="71" t="s">
        <v>52</v>
      </c>
      <c r="J216" s="75">
        <f>(D216*F216*H216)</f>
        <v>0</v>
      </c>
      <c r="K216" s="68"/>
    </row>
    <row r="217" spans="1:11" x14ac:dyDescent="0.25">
      <c r="A217" s="64"/>
      <c r="B217" s="76"/>
      <c r="C217" s="69"/>
      <c r="D217" s="69"/>
      <c r="E217" s="69"/>
      <c r="F217" s="69"/>
      <c r="G217" s="69"/>
      <c r="H217" s="69"/>
      <c r="I217" s="69"/>
      <c r="J217" s="69"/>
      <c r="K217" s="66"/>
    </row>
    <row r="218" spans="1:11" x14ac:dyDescent="0.25">
      <c r="A218" s="64"/>
      <c r="B218" s="70" t="s">
        <v>54</v>
      </c>
      <c r="C218" s="71"/>
      <c r="D218" s="72"/>
      <c r="E218" s="71" t="s">
        <v>51</v>
      </c>
      <c r="F218" s="73"/>
      <c r="G218" s="71" t="s">
        <v>51</v>
      </c>
      <c r="H218" s="74">
        <v>12</v>
      </c>
      <c r="I218" s="71" t="s">
        <v>52</v>
      </c>
      <c r="J218" s="75">
        <f>(D218*F218*H218)</f>
        <v>0</v>
      </c>
      <c r="K218" s="68"/>
    </row>
    <row r="219" spans="1:11" x14ac:dyDescent="0.25">
      <c r="A219" s="64"/>
      <c r="B219" s="76"/>
      <c r="C219" s="69"/>
      <c r="D219" s="69"/>
      <c r="E219" s="69"/>
      <c r="F219" s="69"/>
      <c r="G219" s="69"/>
      <c r="H219" s="69"/>
      <c r="I219" s="69"/>
      <c r="J219" s="69"/>
      <c r="K219" s="66"/>
    </row>
    <row r="220" spans="1:11" x14ac:dyDescent="0.25">
      <c r="A220" s="64"/>
      <c r="B220" s="70" t="s">
        <v>55</v>
      </c>
      <c r="C220" s="71"/>
      <c r="D220" s="72"/>
      <c r="E220" s="71" t="s">
        <v>51</v>
      </c>
      <c r="F220" s="73"/>
      <c r="G220" s="71" t="s">
        <v>51</v>
      </c>
      <c r="H220" s="74">
        <v>12</v>
      </c>
      <c r="I220" s="71" t="s">
        <v>52</v>
      </c>
      <c r="J220" s="75">
        <f>(D220*F220*H220)</f>
        <v>0</v>
      </c>
      <c r="K220" s="68"/>
    </row>
    <row r="221" spans="1:11" x14ac:dyDescent="0.25">
      <c r="A221" s="64"/>
      <c r="B221" s="76"/>
      <c r="C221" s="69"/>
      <c r="D221" s="69"/>
      <c r="E221" s="69"/>
      <c r="F221" s="69"/>
      <c r="G221" s="69"/>
      <c r="H221" s="69"/>
      <c r="I221" s="69"/>
      <c r="J221" s="69"/>
      <c r="K221" s="66"/>
    </row>
    <row r="222" spans="1:11" x14ac:dyDescent="0.25">
      <c r="A222" s="64"/>
      <c r="B222" s="70" t="s">
        <v>56</v>
      </c>
      <c r="C222" s="71"/>
      <c r="D222" s="72"/>
      <c r="E222" s="71" t="s">
        <v>51</v>
      </c>
      <c r="F222" s="73"/>
      <c r="G222" s="71" t="s">
        <v>51</v>
      </c>
      <c r="H222" s="74">
        <v>12</v>
      </c>
      <c r="I222" s="71" t="s">
        <v>52</v>
      </c>
      <c r="J222" s="75">
        <f>(D222*F222*H222)</f>
        <v>0</v>
      </c>
      <c r="K222" s="68"/>
    </row>
    <row r="223" spans="1:11" x14ac:dyDescent="0.25">
      <c r="A223" s="64"/>
      <c r="B223" s="76"/>
      <c r="C223" s="69"/>
      <c r="D223" s="69"/>
      <c r="E223" s="69"/>
      <c r="F223" s="69"/>
      <c r="G223" s="69"/>
      <c r="H223" s="69"/>
      <c r="I223" s="69"/>
      <c r="J223" s="69"/>
      <c r="K223" s="66"/>
    </row>
    <row r="224" spans="1:11" x14ac:dyDescent="0.25">
      <c r="A224" s="64"/>
      <c r="B224" s="70" t="s">
        <v>57</v>
      </c>
      <c r="C224" s="71"/>
      <c r="D224" s="72"/>
      <c r="E224" s="71" t="s">
        <v>51</v>
      </c>
      <c r="F224" s="73"/>
      <c r="G224" s="71" t="s">
        <v>51</v>
      </c>
      <c r="H224" s="74">
        <v>12</v>
      </c>
      <c r="I224" s="71" t="s">
        <v>52</v>
      </c>
      <c r="J224" s="75">
        <f>(D224*F224*H224)</f>
        <v>0</v>
      </c>
      <c r="K224" s="68"/>
    </row>
    <row r="225" spans="1:11" x14ac:dyDescent="0.25">
      <c r="A225" s="64"/>
      <c r="B225" s="76"/>
      <c r="C225" s="69"/>
      <c r="D225" s="69"/>
      <c r="E225" s="69"/>
      <c r="F225" s="69"/>
      <c r="G225" s="69"/>
      <c r="H225" s="69"/>
      <c r="I225" s="69"/>
      <c r="J225" s="69"/>
      <c r="K225" s="66"/>
    </row>
    <row r="226" spans="1:11" x14ac:dyDescent="0.25">
      <c r="A226" s="64"/>
      <c r="B226" s="70" t="s">
        <v>58</v>
      </c>
      <c r="C226" s="71"/>
      <c r="D226" s="72"/>
      <c r="E226" s="71" t="s">
        <v>51</v>
      </c>
      <c r="F226" s="73"/>
      <c r="G226" s="71" t="s">
        <v>51</v>
      </c>
      <c r="H226" s="74">
        <v>12</v>
      </c>
      <c r="I226" s="71" t="s">
        <v>52</v>
      </c>
      <c r="J226" s="75">
        <f>(D226*F226*H226)</f>
        <v>0</v>
      </c>
      <c r="K226" s="68"/>
    </row>
    <row r="227" spans="1:11" x14ac:dyDescent="0.25">
      <c r="A227" s="64"/>
      <c r="B227" s="76"/>
      <c r="C227" s="69"/>
      <c r="D227" s="69"/>
      <c r="E227" s="69"/>
      <c r="F227" s="69"/>
      <c r="G227" s="69"/>
      <c r="H227" s="69"/>
      <c r="I227" s="69"/>
      <c r="J227" s="69"/>
      <c r="K227" s="66"/>
    </row>
    <row r="228" spans="1:11" x14ac:dyDescent="0.25">
      <c r="A228" s="64"/>
      <c r="B228" s="70" t="s">
        <v>59</v>
      </c>
      <c r="C228" s="71"/>
      <c r="D228" s="72"/>
      <c r="E228" s="71" t="s">
        <v>51</v>
      </c>
      <c r="F228" s="73"/>
      <c r="G228" s="71" t="s">
        <v>51</v>
      </c>
      <c r="H228" s="74">
        <v>12</v>
      </c>
      <c r="I228" s="71" t="s">
        <v>52</v>
      </c>
      <c r="J228" s="75">
        <f>(D228*F228*H228)</f>
        <v>0</v>
      </c>
      <c r="K228" s="68"/>
    </row>
    <row r="229" spans="1:11" ht="13.5" thickBot="1" x14ac:dyDescent="0.3">
      <c r="A229" s="64"/>
      <c r="B229" s="69"/>
      <c r="C229" s="69"/>
      <c r="D229" s="69"/>
      <c r="E229" s="69"/>
      <c r="F229" s="69"/>
      <c r="G229" s="69"/>
      <c r="H229" s="69"/>
      <c r="I229" s="69"/>
      <c r="J229" s="69"/>
      <c r="K229" s="66"/>
    </row>
    <row r="230" spans="1:11" ht="13.5" thickBot="1" x14ac:dyDescent="0.3">
      <c r="A230" s="64"/>
      <c r="B230" s="77" t="s">
        <v>60</v>
      </c>
      <c r="C230" s="69"/>
      <c r="D230" s="78">
        <f>SUM(D214,D216,D218,D220,D222,D224,D226,D228)</f>
        <v>0</v>
      </c>
      <c r="E230" s="69"/>
      <c r="F230" s="79"/>
      <c r="G230" s="69"/>
      <c r="H230" s="79"/>
      <c r="I230" s="71" t="s">
        <v>52</v>
      </c>
      <c r="J230" s="62">
        <f>SUM(J214,J216,J218,J220,J222,J224,J226,J228)</f>
        <v>0</v>
      </c>
      <c r="K230" s="66"/>
    </row>
    <row r="231" spans="1:11" ht="4.1500000000000004" customHeight="1" x14ac:dyDescent="0.25">
      <c r="A231" s="64"/>
      <c r="B231" s="66"/>
      <c r="C231" s="66"/>
      <c r="D231" s="66"/>
      <c r="E231" s="66"/>
      <c r="F231" s="66"/>
      <c r="G231" s="66"/>
      <c r="H231" s="66"/>
      <c r="I231" s="66"/>
      <c r="J231" s="66"/>
      <c r="K231" s="66"/>
    </row>
    <row r="234" spans="1:11" ht="4.1500000000000004" customHeight="1" thickBot="1" x14ac:dyDescent="0.3">
      <c r="A234" s="64"/>
      <c r="B234" s="65"/>
      <c r="C234" s="66"/>
      <c r="D234" s="66"/>
      <c r="E234" s="66"/>
      <c r="F234" s="66"/>
      <c r="G234" s="66"/>
      <c r="H234" s="66"/>
      <c r="I234" s="66"/>
      <c r="J234" s="66"/>
      <c r="K234" s="66"/>
    </row>
    <row r="235" spans="1:11" ht="13.5" thickBot="1" x14ac:dyDescent="0.3">
      <c r="A235" s="64"/>
      <c r="B235" s="50" t="s">
        <v>45</v>
      </c>
      <c r="C235" s="67"/>
      <c r="D235" s="161"/>
      <c r="E235" s="162"/>
      <c r="F235" s="162"/>
      <c r="G235" s="162"/>
      <c r="H235" s="163"/>
      <c r="I235" s="57"/>
      <c r="J235" s="56"/>
      <c r="K235" s="68"/>
    </row>
    <row r="236" spans="1:11" ht="13.5" thickBot="1" x14ac:dyDescent="0.3">
      <c r="A236" s="64"/>
      <c r="B236" s="56"/>
      <c r="C236" s="57"/>
      <c r="D236" s="56"/>
      <c r="E236" s="57"/>
      <c r="F236" s="56"/>
      <c r="G236" s="57"/>
      <c r="H236" s="56"/>
      <c r="I236" s="57"/>
      <c r="J236" s="56"/>
      <c r="K236" s="66"/>
    </row>
    <row r="237" spans="1:11" ht="13.5" thickBot="1" x14ac:dyDescent="0.3">
      <c r="A237" s="64"/>
      <c r="B237" s="50" t="s">
        <v>46</v>
      </c>
      <c r="C237" s="17"/>
      <c r="D237" s="50" t="s">
        <v>47</v>
      </c>
      <c r="E237" s="17"/>
      <c r="F237" s="50" t="s">
        <v>67</v>
      </c>
      <c r="G237" s="17"/>
      <c r="H237" s="50" t="s">
        <v>48</v>
      </c>
      <c r="I237" s="17"/>
      <c r="J237" s="50" t="s">
        <v>49</v>
      </c>
      <c r="K237" s="18"/>
    </row>
    <row r="238" spans="1:11" x14ac:dyDescent="0.25">
      <c r="A238" s="64"/>
      <c r="B238" s="69"/>
      <c r="C238" s="69"/>
      <c r="D238" s="69"/>
      <c r="E238" s="69"/>
      <c r="F238" s="69"/>
      <c r="G238" s="69"/>
      <c r="H238" s="69"/>
      <c r="I238" s="69"/>
      <c r="J238" s="69"/>
      <c r="K238" s="66"/>
    </row>
    <row r="239" spans="1:11" x14ac:dyDescent="0.25">
      <c r="A239" s="64"/>
      <c r="B239" s="70" t="s">
        <v>50</v>
      </c>
      <c r="C239" s="71"/>
      <c r="D239" s="72"/>
      <c r="E239" s="71" t="s">
        <v>51</v>
      </c>
      <c r="F239" s="73"/>
      <c r="G239" s="71" t="s">
        <v>51</v>
      </c>
      <c r="H239" s="74">
        <v>12</v>
      </c>
      <c r="I239" s="71" t="s">
        <v>52</v>
      </c>
      <c r="J239" s="75">
        <f>(D239*F239*H239)</f>
        <v>0</v>
      </c>
      <c r="K239" s="68"/>
    </row>
    <row r="240" spans="1:11" x14ac:dyDescent="0.25">
      <c r="A240" s="64"/>
      <c r="B240" s="76"/>
      <c r="C240" s="69"/>
      <c r="D240" s="69"/>
      <c r="E240" s="69"/>
      <c r="F240" s="69"/>
      <c r="G240" s="69"/>
      <c r="H240" s="69"/>
      <c r="I240" s="69"/>
      <c r="J240" s="69"/>
      <c r="K240" s="66"/>
    </row>
    <row r="241" spans="1:11" x14ac:dyDescent="0.25">
      <c r="A241" s="64"/>
      <c r="B241" s="70" t="s">
        <v>53</v>
      </c>
      <c r="C241" s="71"/>
      <c r="D241" s="72"/>
      <c r="E241" s="71" t="s">
        <v>51</v>
      </c>
      <c r="F241" s="73"/>
      <c r="G241" s="71" t="s">
        <v>51</v>
      </c>
      <c r="H241" s="74">
        <v>12</v>
      </c>
      <c r="I241" s="71" t="s">
        <v>52</v>
      </c>
      <c r="J241" s="75">
        <f>(D241*F241*H241)</f>
        <v>0</v>
      </c>
      <c r="K241" s="68"/>
    </row>
    <row r="242" spans="1:11" x14ac:dyDescent="0.25">
      <c r="A242" s="64"/>
      <c r="B242" s="76"/>
      <c r="C242" s="69"/>
      <c r="D242" s="69"/>
      <c r="E242" s="69"/>
      <c r="F242" s="69"/>
      <c r="G242" s="69"/>
      <c r="H242" s="69"/>
      <c r="I242" s="69"/>
      <c r="J242" s="69"/>
      <c r="K242" s="66"/>
    </row>
    <row r="243" spans="1:11" x14ac:dyDescent="0.25">
      <c r="A243" s="64"/>
      <c r="B243" s="70" t="s">
        <v>54</v>
      </c>
      <c r="C243" s="71"/>
      <c r="D243" s="72"/>
      <c r="E243" s="71" t="s">
        <v>51</v>
      </c>
      <c r="F243" s="73"/>
      <c r="G243" s="71" t="s">
        <v>51</v>
      </c>
      <c r="H243" s="74">
        <v>12</v>
      </c>
      <c r="I243" s="71" t="s">
        <v>52</v>
      </c>
      <c r="J243" s="75">
        <f>(D243*F243*H243)</f>
        <v>0</v>
      </c>
      <c r="K243" s="68"/>
    </row>
    <row r="244" spans="1:11" x14ac:dyDescent="0.25">
      <c r="A244" s="64"/>
      <c r="B244" s="76"/>
      <c r="C244" s="69"/>
      <c r="D244" s="69"/>
      <c r="E244" s="69"/>
      <c r="F244" s="69"/>
      <c r="G244" s="69"/>
      <c r="H244" s="69"/>
      <c r="I244" s="69"/>
      <c r="J244" s="69"/>
      <c r="K244" s="66"/>
    </row>
    <row r="245" spans="1:11" x14ac:dyDescent="0.25">
      <c r="A245" s="64"/>
      <c r="B245" s="70" t="s">
        <v>55</v>
      </c>
      <c r="C245" s="71"/>
      <c r="D245" s="72"/>
      <c r="E245" s="71" t="s">
        <v>51</v>
      </c>
      <c r="F245" s="73"/>
      <c r="G245" s="71" t="s">
        <v>51</v>
      </c>
      <c r="H245" s="74">
        <v>12</v>
      </c>
      <c r="I245" s="71" t="s">
        <v>52</v>
      </c>
      <c r="J245" s="75">
        <f>(D245*F245*H245)</f>
        <v>0</v>
      </c>
      <c r="K245" s="68"/>
    </row>
    <row r="246" spans="1:11" x14ac:dyDescent="0.25">
      <c r="A246" s="64"/>
      <c r="B246" s="76"/>
      <c r="C246" s="69"/>
      <c r="D246" s="69"/>
      <c r="E246" s="69"/>
      <c r="F246" s="69"/>
      <c r="G246" s="69"/>
      <c r="H246" s="69"/>
      <c r="I246" s="69"/>
      <c r="J246" s="69"/>
      <c r="K246" s="66"/>
    </row>
    <row r="247" spans="1:11" x14ac:dyDescent="0.25">
      <c r="A247" s="64"/>
      <c r="B247" s="70" t="s">
        <v>56</v>
      </c>
      <c r="C247" s="71"/>
      <c r="D247" s="72"/>
      <c r="E247" s="71" t="s">
        <v>51</v>
      </c>
      <c r="F247" s="73"/>
      <c r="G247" s="71" t="s">
        <v>51</v>
      </c>
      <c r="H247" s="74">
        <v>12</v>
      </c>
      <c r="I247" s="71" t="s">
        <v>52</v>
      </c>
      <c r="J247" s="75">
        <f>(D247*F247*H247)</f>
        <v>0</v>
      </c>
      <c r="K247" s="68"/>
    </row>
    <row r="248" spans="1:11" x14ac:dyDescent="0.25">
      <c r="A248" s="64"/>
      <c r="B248" s="76"/>
      <c r="C248" s="69"/>
      <c r="D248" s="69"/>
      <c r="E248" s="69"/>
      <c r="F248" s="69"/>
      <c r="G248" s="69"/>
      <c r="H248" s="69"/>
      <c r="I248" s="69"/>
      <c r="J248" s="69"/>
      <c r="K248" s="66"/>
    </row>
    <row r="249" spans="1:11" x14ac:dyDescent="0.25">
      <c r="A249" s="64"/>
      <c r="B249" s="70" t="s">
        <v>57</v>
      </c>
      <c r="C249" s="71"/>
      <c r="D249" s="72"/>
      <c r="E249" s="71" t="s">
        <v>51</v>
      </c>
      <c r="F249" s="73"/>
      <c r="G249" s="71" t="s">
        <v>51</v>
      </c>
      <c r="H249" s="74">
        <v>12</v>
      </c>
      <c r="I249" s="71" t="s">
        <v>52</v>
      </c>
      <c r="J249" s="75">
        <f>(D249*F249*H249)</f>
        <v>0</v>
      </c>
      <c r="K249" s="68"/>
    </row>
    <row r="250" spans="1:11" x14ac:dyDescent="0.25">
      <c r="A250" s="64"/>
      <c r="B250" s="76"/>
      <c r="C250" s="69"/>
      <c r="D250" s="69"/>
      <c r="E250" s="69"/>
      <c r="F250" s="69"/>
      <c r="G250" s="69"/>
      <c r="H250" s="69"/>
      <c r="I250" s="69"/>
      <c r="J250" s="69"/>
      <c r="K250" s="66"/>
    </row>
    <row r="251" spans="1:11" x14ac:dyDescent="0.25">
      <c r="A251" s="64"/>
      <c r="B251" s="70" t="s">
        <v>58</v>
      </c>
      <c r="C251" s="71"/>
      <c r="D251" s="72"/>
      <c r="E251" s="71" t="s">
        <v>51</v>
      </c>
      <c r="F251" s="73"/>
      <c r="G251" s="71" t="s">
        <v>51</v>
      </c>
      <c r="H251" s="74">
        <v>12</v>
      </c>
      <c r="I251" s="71" t="s">
        <v>52</v>
      </c>
      <c r="J251" s="75">
        <f>(D251*F251*H251)</f>
        <v>0</v>
      </c>
      <c r="K251" s="68"/>
    </row>
    <row r="252" spans="1:11" x14ac:dyDescent="0.25">
      <c r="A252" s="64"/>
      <c r="B252" s="76"/>
      <c r="C252" s="69"/>
      <c r="D252" s="69"/>
      <c r="E252" s="69"/>
      <c r="F252" s="69"/>
      <c r="G252" s="69"/>
      <c r="H252" s="69"/>
      <c r="I252" s="69"/>
      <c r="J252" s="69"/>
      <c r="K252" s="66"/>
    </row>
    <row r="253" spans="1:11" x14ac:dyDescent="0.25">
      <c r="A253" s="64"/>
      <c r="B253" s="70" t="s">
        <v>59</v>
      </c>
      <c r="C253" s="71"/>
      <c r="D253" s="72"/>
      <c r="E253" s="71" t="s">
        <v>51</v>
      </c>
      <c r="F253" s="73"/>
      <c r="G253" s="71" t="s">
        <v>51</v>
      </c>
      <c r="H253" s="74">
        <v>12</v>
      </c>
      <c r="I253" s="71" t="s">
        <v>52</v>
      </c>
      <c r="J253" s="75">
        <f>(D253*F253*H253)</f>
        <v>0</v>
      </c>
      <c r="K253" s="68"/>
    </row>
    <row r="254" spans="1:11" ht="13.5" thickBot="1" x14ac:dyDescent="0.3">
      <c r="A254" s="64"/>
      <c r="B254" s="69"/>
      <c r="C254" s="69"/>
      <c r="D254" s="69"/>
      <c r="E254" s="69"/>
      <c r="F254" s="69"/>
      <c r="G254" s="69"/>
      <c r="H254" s="69"/>
      <c r="I254" s="69"/>
      <c r="J254" s="69"/>
      <c r="K254" s="66"/>
    </row>
    <row r="255" spans="1:11" ht="13.5" thickBot="1" x14ac:dyDescent="0.3">
      <c r="A255" s="64"/>
      <c r="B255" s="77" t="s">
        <v>60</v>
      </c>
      <c r="C255" s="69"/>
      <c r="D255" s="78">
        <f>SUM(D239,D241,D243,D245,D247,D249,D251,D253)</f>
        <v>0</v>
      </c>
      <c r="E255" s="69"/>
      <c r="F255" s="79"/>
      <c r="G255" s="69"/>
      <c r="H255" s="79"/>
      <c r="I255" s="71" t="s">
        <v>52</v>
      </c>
      <c r="J255" s="62">
        <f>SUM(J239,J241,J243,J245,J247,J249,J251,J253)</f>
        <v>0</v>
      </c>
      <c r="K255" s="66"/>
    </row>
    <row r="256" spans="1:11" ht="4.1500000000000004" customHeight="1" x14ac:dyDescent="0.25">
      <c r="A256" s="64"/>
      <c r="B256" s="66"/>
      <c r="C256" s="66"/>
      <c r="D256" s="66"/>
      <c r="E256" s="66"/>
      <c r="F256" s="66"/>
      <c r="G256" s="66"/>
      <c r="H256" s="66"/>
      <c r="I256" s="66"/>
      <c r="J256" s="66"/>
      <c r="K256" s="66"/>
    </row>
  </sheetData>
  <mergeCells count="14">
    <mergeCell ref="D210:H210"/>
    <mergeCell ref="D235:H235"/>
    <mergeCell ref="D60:H60"/>
    <mergeCell ref="D85:H85"/>
    <mergeCell ref="D110:H110"/>
    <mergeCell ref="D135:H135"/>
    <mergeCell ref="D160:H160"/>
    <mergeCell ref="D185:H185"/>
    <mergeCell ref="D35:H35"/>
    <mergeCell ref="D1:H1"/>
    <mergeCell ref="D3:H3"/>
    <mergeCell ref="D5:H5"/>
    <mergeCell ref="D6:H6"/>
    <mergeCell ref="D10:H10"/>
  </mergeCells>
  <phoneticPr fontId="19" type="noConversion"/>
  <dataValidations count="3">
    <dataValidation type="whole" allowBlank="1" showInputMessage="1" showErrorMessage="1" sqref="F14 F16 F18 F20 F22 F24 F26 F28 F39 F41 F43 F45 F47 F49 F51 F53 F64 F66 F68 F70 F72 F74 F76 F78 F89 F91 F93 F95 F97 F99 F101 F103 F114 F116 F118 F120 F122 F124 F126 F128 F139 F141 F143 F145 F147 F149 F151 F153 F164 F166 F168 F170 F172 F174 F176 F178 F189 F191 F193 F195 F197 F199 F201 F203 F214 F216 F218 F220 F222 F224 F226 F228 F239 F241 F243 F245 F247 F249 F251 F253">
      <formula1>0</formula1>
      <formula2>99999</formula2>
    </dataValidation>
    <dataValidation type="whole" allowBlank="1" showInputMessage="1" showErrorMessage="1" sqref="D28 D14 D20 D26 D24 D18 D16 D22 D53 D39 D45 D51 D49 D43 D41 D47 D78 D64 D70 D76 D74 D68 D66 D72 D103 D89 D95 D101 D99 D93 D91 D97 D128 D114 D120 D126 D124 D118 D116 D122 D153 D139 D145 D151 D149 D143 D141 D147 D178 D164 D170 D176 D174 D168 D166 D172 D203 D189 D195 D201 D199 D193 D191 D197 D228 D214 D220 D226 D224 D218 D216 D222 D253 D239 D245 D251 D249 D243 D241 D247">
      <formula1>0</formula1>
      <formula2>9999</formula2>
    </dataValidation>
    <dataValidation allowBlank="1" showErrorMessage="1" sqref="I12 C12:E12 G12 K12 I162 C162:E162 G162 K162 I187 C187:E187 G187 K187 I212 C212:E212 G212 K212 I37 C37:E37 G37 K37 I62 C62:E62 G62 K62 I87 C87:E87 G87 K87 I112 C112:E112 G112 K112 I137 C137:E137 G137 K137 I237 C237:E237 G237 K237"/>
  </dataValidations>
  <hyperlinks>
    <hyperlink ref="F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FY 2016 GIW</vt:lpstr>
      <vt:lpstr>Rental Assistance Worksheet</vt:lpstr>
      <vt:lpstr>'FY 2016 GIW'!Print_Area</vt:lpstr>
      <vt:lpstr>'FY 2016 GIW'!Print_Titles</vt:lpstr>
    </vt:vector>
  </TitlesOfParts>
  <Company>Housing and Urban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Moore</dc:creator>
  <cp:lastModifiedBy>Matthew Kyle Aronson</cp:lastModifiedBy>
  <cp:lastPrinted>2014-06-04T18:54:03Z</cp:lastPrinted>
  <dcterms:created xsi:type="dcterms:W3CDTF">2013-08-20T18:49:13Z</dcterms:created>
  <dcterms:modified xsi:type="dcterms:W3CDTF">2016-07-07T17:57:21Z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