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3Q'17/"/>
    </mc:Choice>
  </mc:AlternateContent>
  <bookViews>
    <workbookView xWindow="7420" yWindow="900" windowWidth="19440" windowHeight="11760" tabRatio="500"/>
  </bookViews>
  <sheets>
    <sheet name="Location and Length of Stay" sheetId="1" r:id="rId1"/>
    <sheet name="Countdown to ZERO" sheetId="3" r:id="rId2"/>
  </sheets>
  <definedNames>
    <definedName name="_xlnm.Print_Area" localSheetId="1">'Countdown to ZERO'!$A$1:$Q$13</definedName>
    <definedName name="_xlnm.Print_Area" localSheetId="0">'Location and Length of Stay'!$A$1:$T$49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15" i="1" l="1"/>
  <c r="U11" i="1"/>
  <c r="U13" i="1"/>
  <c r="U14" i="1"/>
  <c r="U16" i="1"/>
  <c r="U17" i="1"/>
  <c r="U20" i="1"/>
  <c r="T11" i="1"/>
  <c r="U6" i="1"/>
  <c r="T6" i="1"/>
  <c r="U10" i="1"/>
  <c r="T9" i="1"/>
  <c r="T24" i="1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B6" i="3"/>
  <c r="T44" i="1"/>
  <c r="H48" i="1"/>
  <c r="N25" i="1"/>
  <c r="U21" i="1"/>
  <c r="U7" i="1"/>
  <c r="U8" i="1"/>
  <c r="U23" i="1"/>
  <c r="Q24" i="1"/>
  <c r="N47" i="1"/>
  <c r="T47" i="1"/>
  <c r="T40" i="1"/>
  <c r="B48" i="1"/>
  <c r="B47" i="1"/>
  <c r="N24" i="1"/>
  <c r="Q48" i="1"/>
  <c r="Q47" i="1"/>
  <c r="T46" i="1"/>
  <c r="K25" i="1"/>
  <c r="K24" i="1"/>
  <c r="Q25" i="1"/>
  <c r="H25" i="1"/>
  <c r="E25" i="1"/>
  <c r="B25" i="1"/>
  <c r="B24" i="1"/>
  <c r="K48" i="1"/>
  <c r="K47" i="1"/>
  <c r="E48" i="1"/>
  <c r="E47" i="1"/>
  <c r="E24" i="1"/>
  <c r="B65" i="1"/>
  <c r="B67" i="1"/>
  <c r="T31" i="1"/>
  <c r="H24" i="1"/>
  <c r="T25" i="1"/>
  <c r="V24" i="1"/>
  <c r="B66" i="1"/>
  <c r="T48" i="1"/>
  <c r="H47" i="1"/>
</calcChain>
</file>

<file path=xl/comments1.xml><?xml version="1.0" encoding="utf-8"?>
<comments xmlns="http://schemas.openxmlformats.org/spreadsheetml/2006/main">
  <authors>
    <author>Allison</author>
    <author>Microsoft Office User</author>
  </authors>
  <commentList>
    <comment ref="Q11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L3 SO, multiple minor victimes , violent offence</t>
        </r>
      </text>
    </comment>
    <comment ref="H12" authorId="1">
      <text>
        <r>
          <rPr>
            <b/>
            <sz val="10"/>
            <color indexed="81"/>
            <rFont val="Calibri"/>
          </rPr>
          <t xml:space="preserve">Microsoft Office User: @coachman with 3 teen children, registered with Bronx VA
</t>
        </r>
      </text>
    </comment>
    <comment ref="H40" authorId="1">
      <text>
        <r>
          <rPr>
            <b/>
            <sz val="10"/>
            <color indexed="81"/>
            <rFont val="Calibri"/>
          </rPr>
          <t xml:space="preserve">Microsoft Office User: @coachman with 3 teen children, registered with Bronx VA
</t>
        </r>
      </text>
    </comment>
  </commentList>
</comments>
</file>

<file path=xl/sharedStrings.xml><?xml version="1.0" encoding="utf-8"?>
<sst xmlns="http://schemas.openxmlformats.org/spreadsheetml/2006/main" count="209" uniqueCount="81">
  <si>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</si>
  <si>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</si>
  <si>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</si>
  <si>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</si>
  <si>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</si>
  <si>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</si>
  <si>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</si>
  <si>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</si>
  <si>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</si>
  <si>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</si>
  <si>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</si>
  <si>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</si>
  <si>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</si>
  <si>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</si>
  <si>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</si>
  <si>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</si>
  <si>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</si>
  <si>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</si>
  <si>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</si>
  <si>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</si>
  <si>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</si>
  <si>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</si>
  <si>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</si>
  <si>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</si>
  <si>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</si>
  <si>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</si>
  <si>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</si>
  <si>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</si>
  <si>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</si>
  <si>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</si>
  <si>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</si>
  <si>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</si>
  <si>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</si>
  <si>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</si>
  <si>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</si>
  <si>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</si>
  <si>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</si>
  <si>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</si>
  <si>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</si>
  <si>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</si>
  <si>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</si>
  <si>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</si>
  <si>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</si>
  <si>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</si>
  <si>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</si>
  <si>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Jon78</t>
  </si>
  <si>
    <t>Other*</t>
  </si>
  <si>
    <t>* Other includes institutional environments and unknown housing status</t>
  </si>
  <si>
    <t>Leo57</t>
  </si>
  <si>
    <t>New57</t>
  </si>
  <si>
    <t>Hil62</t>
  </si>
  <si>
    <t>Riv61</t>
  </si>
  <si>
    <t>Lea68</t>
  </si>
  <si>
    <t>Con55</t>
  </si>
  <si>
    <t>Oro64</t>
  </si>
  <si>
    <t>Pen46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</si>
  <si>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</si>
  <si>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</si>
  <si>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</si>
  <si>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</si>
  <si>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</si>
  <si>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</si>
  <si>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</si>
  <si>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Sim38</t>
  </si>
  <si>
    <t>Smi67</t>
  </si>
  <si>
    <t>Pal43</t>
  </si>
  <si>
    <t>Hay81</t>
  </si>
  <si>
    <t>Low76</t>
  </si>
  <si>
    <t>Gri57</t>
  </si>
  <si>
    <t>Wil80</t>
  </si>
  <si>
    <t>Bae76</t>
  </si>
  <si>
    <t>Dou74</t>
  </si>
  <si>
    <t>Bat91</t>
  </si>
  <si>
    <t>Ela57</t>
  </si>
  <si>
    <t>Bri69</t>
  </si>
  <si>
    <t>Bac82</t>
  </si>
  <si>
    <t>Ran68</t>
  </si>
  <si>
    <t>Ker60</t>
  </si>
  <si>
    <t>Y L</t>
  </si>
  <si>
    <t>YL</t>
  </si>
  <si>
    <t>Westchester County Homeless Veterans Status Report By Location &amp; Length of Time Engaged as of 7/14/17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</si>
</sst>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9"/>
      <color indexed="81"/>
      <name val="Tahoma"/>
    </font>
    <font>
      <b/>
      <sz val="9"/>
      <color indexed="81"/>
      <name val="Tahoma"/>
    </font>
    <font>
      <b/>
      <sz val="10"/>
      <color indexed="8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02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4" fontId="9" fillId="0" borderId="2" xfId="0" applyNumberFormat="1" applyFont="1" applyFill="1" applyBorder="1" applyAlignment="1">
      <alignment horizontal="center"/>
    </xf>
    <xf numFmtId="14" fontId="9" fillId="0" borderId="1" xfId="0" applyNumberFormat="1" applyFont="1" applyFill="1" applyBorder="1" applyAlignment="1">
      <alignment horizontal="center"/>
    </xf>
    <xf numFmtId="0" fontId="9" fillId="0" borderId="14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0" xfId="0" applyFont="1" applyBorder="1"/>
    <xf numFmtId="0" fontId="9" fillId="0" borderId="18" xfId="0" applyFont="1" applyBorder="1" applyAlignment="1">
      <alignment vertical="center"/>
    </xf>
    <xf numFmtId="0" fontId="9" fillId="0" borderId="13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4" fontId="10" fillId="0" borderId="28" xfId="0" applyNumberFormat="1" applyFont="1" applyBorder="1" applyAlignment="1">
      <alignment horizontal="center"/>
    </xf>
    <xf numFmtId="49" fontId="10" fillId="3" borderId="12" xfId="0" applyNumberFormat="1" applyFont="1" applyFill="1" applyBorder="1" applyAlignment="1">
      <alignment horizontal="center" vertical="center" wrapText="1"/>
    </xf>
    <xf numFmtId="14" fontId="10" fillId="3" borderId="28" xfId="0" applyNumberFormat="1" applyFont="1" applyFill="1" applyBorder="1" applyAlignment="1">
      <alignment horizontal="center" vertical="center" wrapText="1"/>
    </xf>
    <xf numFmtId="14" fontId="10" fillId="0" borderId="28" xfId="0" applyNumberFormat="1" applyFont="1" applyBorder="1" applyAlignment="1">
      <alignment horizontal="center" vertical="center" wrapText="1"/>
    </xf>
    <xf numFmtId="49" fontId="10" fillId="3" borderId="29" xfId="0" applyNumberFormat="1" applyFont="1" applyFill="1" applyBorder="1" applyAlignment="1">
      <alignment horizontal="center" vertical="center" wrapText="1"/>
    </xf>
    <xf numFmtId="14" fontId="10" fillId="3" borderId="4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3" xfId="0" applyFont="1" applyBorder="1"/>
    <xf numFmtId="0" fontId="10" fillId="0" borderId="7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12" xfId="0" applyNumberFormat="1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 wrapText="1"/>
    </xf>
    <xf numFmtId="14" fontId="9" fillId="0" borderId="6" xfId="0" applyNumberFormat="1" applyFont="1" applyFill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9" fillId="0" borderId="0" xfId="0" applyFont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11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/>
    </xf>
    <xf numFmtId="0" fontId="10" fillId="0" borderId="28" xfId="0" applyFont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14" fontId="9" fillId="0" borderId="30" xfId="0" applyNumberFormat="1" applyFont="1" applyFill="1" applyBorder="1" applyAlignment="1">
      <alignment horizontal="center"/>
    </xf>
    <xf numFmtId="0" fontId="9" fillId="0" borderId="15" xfId="0" applyFont="1" applyBorder="1"/>
    <xf numFmtId="0" fontId="9" fillId="0" borderId="0" xfId="0" applyFont="1" applyFill="1"/>
    <xf numFmtId="14" fontId="9" fillId="0" borderId="0" xfId="0" applyNumberFormat="1" applyFont="1" applyFill="1"/>
    <xf numFmtId="0" fontId="9" fillId="0" borderId="25" xfId="0" applyFont="1" applyBorder="1"/>
    <xf numFmtId="0" fontId="9" fillId="0" borderId="26" xfId="0" applyFont="1" applyBorder="1"/>
    <xf numFmtId="0" fontId="9" fillId="0" borderId="5" xfId="0" applyFont="1" applyBorder="1" applyAlignment="1">
      <alignment horizontal="center"/>
    </xf>
    <xf numFmtId="14" fontId="9" fillId="0" borderId="2" xfId="0" applyNumberFormat="1" applyFont="1" applyBorder="1"/>
    <xf numFmtId="14" fontId="9" fillId="0" borderId="2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14" fontId="9" fillId="0" borderId="0" xfId="0" applyNumberFormat="1" applyFont="1" applyBorder="1"/>
    <xf numFmtId="0" fontId="9" fillId="0" borderId="13" xfId="0" applyFont="1" applyBorder="1"/>
    <xf numFmtId="0" fontId="9" fillId="0" borderId="19" xfId="0" applyFont="1" applyBorder="1"/>
    <xf numFmtId="0" fontId="9" fillId="0" borderId="20" xfId="0" applyFont="1" applyBorder="1"/>
    <xf numFmtId="0" fontId="9" fillId="0" borderId="17" xfId="0" applyFont="1" applyBorder="1"/>
    <xf numFmtId="0" fontId="9" fillId="0" borderId="27" xfId="0" applyFont="1" applyBorder="1"/>
    <xf numFmtId="0" fontId="9" fillId="0" borderId="22" xfId="0" applyFont="1" applyBorder="1"/>
    <xf numFmtId="0" fontId="9" fillId="0" borderId="23" xfId="0" applyFont="1" applyBorder="1"/>
    <xf numFmtId="49" fontId="10" fillId="3" borderId="10" xfId="0" applyNumberFormat="1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14" fontId="10" fillId="3" borderId="11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3" xfId="0" applyNumberFormat="1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10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17" fontId="10" fillId="0" borderId="8" xfId="0" applyNumberFormat="1" applyFont="1" applyBorder="1" applyAlignment="1">
      <alignment horizontal="center" vertical="center" wrapText="1"/>
    </xf>
    <xf numFmtId="1" fontId="9" fillId="0" borderId="13" xfId="0" applyNumberFormat="1" applyFont="1" applyBorder="1" applyAlignment="1">
      <alignment horizontal="center" vertical="center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7"/>
  <sheetViews>
    <sheetView tabSelected="1" zoomScale="65" zoomScaleNormal="65" zoomScalePageLayoutView="65" workbookViewId="0">
      <selection activeCell="N42" sqref="N42:P42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3" max="13" width="11.6640625" bestFit="1" customWidth="1"/>
    <col min="16" max="16" width="11.83203125" bestFit="1" customWidth="1"/>
    <col min="19" max="19" width="11.83203125" bestFit="1" customWidth="1"/>
    <col min="20" max="20" width="11.83203125" customWidth="1"/>
    <col min="21" max="21" width="11" hidden="1" customWidth="1"/>
    <col min="22" max="22" width="11" customWidth="1"/>
  </cols>
  <sheetData>
    <row r="1" spans="1:24" ht="24" x14ac:dyDescent="0.2">
      <c r="A1" s="198" t="s">
        <v>80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4" customFormat="1" ht="25" customHeight="1" thickBot="1" x14ac:dyDescent="0.35">
      <c r="A3" s="13"/>
      <c r="B3" s="159" t="s">
        <v>0</v>
      </c>
      <c r="C3" s="160"/>
      <c r="D3" s="161"/>
      <c r="E3" s="159" t="s">
        <v>1</v>
      </c>
      <c r="F3" s="160"/>
      <c r="G3" s="161"/>
      <c r="H3" s="159" t="s">
        <v>2</v>
      </c>
      <c r="I3" s="160"/>
      <c r="J3" s="161"/>
      <c r="K3" s="159" t="s">
        <v>3</v>
      </c>
      <c r="L3" s="160"/>
      <c r="M3" s="161"/>
      <c r="N3" s="159" t="s">
        <v>4</v>
      </c>
      <c r="O3" s="160"/>
      <c r="P3" s="161"/>
      <c r="Q3" s="159" t="s">
        <v>5</v>
      </c>
      <c r="R3" s="160"/>
      <c r="S3" s="161"/>
      <c r="T3" s="75" t="s">
        <v>6</v>
      </c>
    </row>
    <row r="4" spans="1:24" s="14" customFormat="1" ht="37" thickBot="1" x14ac:dyDescent="0.3">
      <c r="A4" s="77" t="s">
        <v>7</v>
      </c>
      <c r="B4" s="164">
        <v>195976</v>
      </c>
      <c r="C4" s="165"/>
      <c r="D4" s="166"/>
      <c r="E4" s="164">
        <v>67292</v>
      </c>
      <c r="F4" s="165"/>
      <c r="G4" s="166"/>
      <c r="H4" s="164">
        <v>56853</v>
      </c>
      <c r="I4" s="165"/>
      <c r="J4" s="166"/>
      <c r="K4" s="164">
        <v>77062</v>
      </c>
      <c r="L4" s="165"/>
      <c r="M4" s="166"/>
      <c r="N4" s="164">
        <v>23583</v>
      </c>
      <c r="O4" s="165"/>
      <c r="P4" s="166"/>
      <c r="Q4" s="164">
        <v>397183</v>
      </c>
      <c r="R4" s="165"/>
      <c r="S4" s="166"/>
      <c r="T4" s="15">
        <v>949113</v>
      </c>
    </row>
    <row r="5" spans="1:24" s="14" customFormat="1" ht="37" thickBot="1" x14ac:dyDescent="0.3">
      <c r="A5" s="77"/>
      <c r="B5" s="16" t="s">
        <v>14</v>
      </c>
      <c r="C5" s="16" t="s">
        <v>34</v>
      </c>
      <c r="D5" s="16" t="s">
        <v>16</v>
      </c>
      <c r="E5" s="16" t="s">
        <v>14</v>
      </c>
      <c r="F5" s="16" t="s">
        <v>34</v>
      </c>
      <c r="G5" s="16" t="s">
        <v>16</v>
      </c>
      <c r="H5" s="16" t="s">
        <v>14</v>
      </c>
      <c r="I5" s="16" t="s">
        <v>34</v>
      </c>
      <c r="J5" s="16" t="s">
        <v>16</v>
      </c>
      <c r="K5" s="16" t="s">
        <v>14</v>
      </c>
      <c r="L5" s="16" t="s">
        <v>34</v>
      </c>
      <c r="M5" s="16" t="s">
        <v>16</v>
      </c>
      <c r="N5" s="16" t="s">
        <v>14</v>
      </c>
      <c r="O5" s="16" t="s">
        <v>34</v>
      </c>
      <c r="P5" s="16" t="s">
        <v>16</v>
      </c>
      <c r="Q5" s="16" t="s">
        <v>14</v>
      </c>
      <c r="R5" s="16" t="s">
        <v>34</v>
      </c>
      <c r="S5" s="16" t="s">
        <v>16</v>
      </c>
      <c r="T5" s="15"/>
    </row>
    <row r="6" spans="1:24" s="14" customFormat="1" ht="66" customHeight="1" thickBot="1" x14ac:dyDescent="0.35">
      <c r="A6" s="77" t="s">
        <v>8</v>
      </c>
      <c r="B6" s="17"/>
      <c r="C6" s="17"/>
      <c r="D6" s="18"/>
      <c r="E6" s="17"/>
      <c r="F6" s="17"/>
      <c r="G6" s="17"/>
      <c r="H6" s="17"/>
      <c r="I6" s="17"/>
      <c r="J6" s="17"/>
      <c r="K6" s="17"/>
      <c r="L6" s="17"/>
      <c r="M6" s="18"/>
      <c r="N6" s="17"/>
      <c r="O6" s="17"/>
      <c r="P6" s="18"/>
      <c r="Q6" s="31"/>
      <c r="R6" s="80"/>
      <c r="S6" s="40"/>
      <c r="T6" s="28">
        <f>U6</f>
        <v>0</v>
      </c>
      <c r="U6" s="29">
        <f t="shared" ref="U6:U23" si="0">COUNTIF(B6:S6,"&gt;8/8/2013")</f>
        <v>0</v>
      </c>
    </row>
    <row r="7" spans="1:24" s="14" customFormat="1" ht="66" customHeight="1" thickBot="1" x14ac:dyDescent="0.35">
      <c r="A7" s="77" t="s">
        <v>9</v>
      </c>
      <c r="B7" s="17"/>
      <c r="C7" s="17"/>
      <c r="D7" s="18"/>
      <c r="E7" s="17"/>
      <c r="F7" s="17"/>
      <c r="G7" s="18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  <c r="T7" s="28">
        <v>0</v>
      </c>
      <c r="U7" s="39">
        <f t="shared" si="0"/>
        <v>0</v>
      </c>
    </row>
    <row r="8" spans="1:24" s="14" customFormat="1" ht="66" customHeight="1" thickBot="1" x14ac:dyDescent="0.35">
      <c r="A8" s="77" t="s">
        <v>10</v>
      </c>
      <c r="B8" s="17"/>
      <c r="C8" s="17"/>
      <c r="D8" s="18"/>
      <c r="E8" s="17"/>
      <c r="F8" s="17"/>
      <c r="G8" s="17"/>
      <c r="H8" s="117"/>
      <c r="I8" s="117"/>
      <c r="J8" s="117"/>
      <c r="K8" s="17"/>
      <c r="L8" s="17"/>
      <c r="M8" s="18"/>
      <c r="N8" s="17"/>
      <c r="O8" s="17"/>
      <c r="P8" s="17"/>
      <c r="Q8" s="17"/>
      <c r="R8" s="17"/>
      <c r="S8" s="17"/>
      <c r="T8" s="28">
        <v>0</v>
      </c>
      <c r="U8" s="39">
        <f t="shared" si="0"/>
        <v>0</v>
      </c>
      <c r="W8" s="20"/>
      <c r="X8" s="20"/>
    </row>
    <row r="9" spans="1:24" s="14" customFormat="1" ht="30" customHeight="1" thickBot="1" x14ac:dyDescent="0.3">
      <c r="A9" s="167" t="s">
        <v>11</v>
      </c>
      <c r="B9" s="117" t="s">
        <v>73</v>
      </c>
      <c r="C9" s="117" t="s">
        <v>35</v>
      </c>
      <c r="D9" s="126">
        <v>42909</v>
      </c>
      <c r="E9" s="117"/>
      <c r="F9" s="117"/>
      <c r="G9" s="51"/>
      <c r="H9" s="31"/>
      <c r="I9" s="31"/>
      <c r="J9" s="85"/>
      <c r="K9" s="117"/>
      <c r="L9" s="117"/>
      <c r="M9" s="126"/>
      <c r="N9" s="127"/>
      <c r="O9" s="117"/>
      <c r="P9" s="117"/>
      <c r="Q9" s="117"/>
      <c r="R9" s="117"/>
      <c r="S9" s="117"/>
      <c r="T9" s="195">
        <f>SUM(U9:U10)</f>
        <v>2</v>
      </c>
      <c r="U9" s="39">
        <v>1</v>
      </c>
      <c r="W9" s="20"/>
      <c r="X9" s="20"/>
    </row>
    <row r="10" spans="1:24" s="14" customFormat="1" ht="30" customHeight="1" thickBot="1" x14ac:dyDescent="0.3">
      <c r="A10" s="184"/>
      <c r="B10" s="66" t="s">
        <v>63</v>
      </c>
      <c r="C10" s="67" t="s">
        <v>36</v>
      </c>
      <c r="D10" s="68">
        <v>42580</v>
      </c>
      <c r="E10" s="83"/>
      <c r="F10" s="83"/>
      <c r="G10" s="115"/>
      <c r="H10" s="120"/>
      <c r="I10" s="41"/>
      <c r="J10" s="121"/>
      <c r="K10" s="116"/>
      <c r="L10" s="86"/>
      <c r="M10" s="128"/>
      <c r="N10" s="120"/>
      <c r="O10" s="41"/>
      <c r="P10" s="121"/>
      <c r="Q10" s="129"/>
      <c r="R10" s="83"/>
      <c r="S10" s="84"/>
      <c r="T10" s="197"/>
      <c r="U10" s="39">
        <f t="shared" si="0"/>
        <v>1</v>
      </c>
    </row>
    <row r="11" spans="1:24" s="14" customFormat="1" ht="24" customHeight="1" thickBot="1" x14ac:dyDescent="0.3">
      <c r="A11" s="167" t="s">
        <v>12</v>
      </c>
      <c r="B11" s="66" t="s">
        <v>54</v>
      </c>
      <c r="C11" s="67" t="s">
        <v>36</v>
      </c>
      <c r="D11" s="68">
        <v>42706</v>
      </c>
      <c r="E11" s="167"/>
      <c r="F11" s="167"/>
      <c r="G11" s="167"/>
      <c r="H11" s="55" t="s">
        <v>76</v>
      </c>
      <c r="I11" s="55" t="s">
        <v>38</v>
      </c>
      <c r="J11" s="61">
        <v>42916</v>
      </c>
      <c r="K11" s="167"/>
      <c r="L11" s="167"/>
      <c r="M11" s="167"/>
      <c r="N11" s="130" t="s">
        <v>77</v>
      </c>
      <c r="O11" s="131" t="s">
        <v>35</v>
      </c>
      <c r="P11" s="132">
        <v>42916</v>
      </c>
      <c r="Q11" s="113" t="s">
        <v>65</v>
      </c>
      <c r="R11" s="113" t="s">
        <v>36</v>
      </c>
      <c r="S11" s="114">
        <v>42769</v>
      </c>
      <c r="T11" s="195">
        <f>SUM(U11:U20)</f>
        <v>11</v>
      </c>
      <c r="U11" s="39">
        <f t="shared" si="0"/>
        <v>4</v>
      </c>
    </row>
    <row r="12" spans="1:24" s="14" customFormat="1" ht="24" customHeight="1" thickBot="1" x14ac:dyDescent="0.3">
      <c r="A12" s="168"/>
      <c r="B12" s="66"/>
      <c r="C12" s="67"/>
      <c r="D12" s="68"/>
      <c r="E12" s="168"/>
      <c r="F12" s="168"/>
      <c r="G12" s="168"/>
      <c r="H12" s="31" t="s">
        <v>71</v>
      </c>
      <c r="I12" s="31" t="s">
        <v>36</v>
      </c>
      <c r="J12" s="32">
        <v>42895</v>
      </c>
      <c r="K12" s="168"/>
      <c r="L12" s="168"/>
      <c r="M12" s="168"/>
      <c r="N12" s="87" t="s">
        <v>72</v>
      </c>
      <c r="O12" s="88" t="s">
        <v>78</v>
      </c>
      <c r="P12" s="118">
        <v>42902</v>
      </c>
      <c r="Q12" s="73"/>
      <c r="R12" s="124"/>
      <c r="S12" s="107"/>
      <c r="T12" s="199"/>
      <c r="U12" s="39">
        <v>2</v>
      </c>
    </row>
    <row r="13" spans="1:24" s="14" customFormat="1" ht="24" customHeight="1" thickBot="1" x14ac:dyDescent="0.3">
      <c r="A13" s="168"/>
      <c r="B13" s="31"/>
      <c r="C13" s="31"/>
      <c r="D13" s="32"/>
      <c r="E13" s="168"/>
      <c r="F13" s="168"/>
      <c r="G13" s="168"/>
      <c r="H13" s="122" t="s">
        <v>64</v>
      </c>
      <c r="I13" s="25" t="s">
        <v>36</v>
      </c>
      <c r="J13" s="123">
        <v>42741</v>
      </c>
      <c r="K13" s="168"/>
      <c r="L13" s="168"/>
      <c r="M13" s="168"/>
      <c r="N13" s="88" t="s">
        <v>66</v>
      </c>
      <c r="O13" s="88" t="s">
        <v>35</v>
      </c>
      <c r="P13" s="90">
        <v>42818</v>
      </c>
      <c r="Q13" s="120"/>
      <c r="R13" s="41"/>
      <c r="S13" s="121"/>
      <c r="T13" s="199"/>
      <c r="U13" s="39">
        <f t="shared" si="0"/>
        <v>2</v>
      </c>
    </row>
    <row r="14" spans="1:24" s="14" customFormat="1" ht="24" customHeight="1" thickBot="1" x14ac:dyDescent="0.3">
      <c r="A14" s="168"/>
      <c r="B14" s="31"/>
      <c r="C14" s="31"/>
      <c r="D14" s="32"/>
      <c r="E14" s="168"/>
      <c r="F14" s="168"/>
      <c r="G14" s="168"/>
      <c r="H14" s="31"/>
      <c r="I14" s="31"/>
      <c r="J14" s="32"/>
      <c r="K14" s="168"/>
      <c r="L14" s="168"/>
      <c r="M14" s="168"/>
      <c r="N14" s="88" t="s">
        <v>67</v>
      </c>
      <c r="O14" s="88" t="s">
        <v>35</v>
      </c>
      <c r="P14" s="90">
        <v>42832</v>
      </c>
      <c r="Q14" s="112"/>
      <c r="S14" s="112"/>
      <c r="T14" s="196"/>
      <c r="U14" s="39">
        <f t="shared" si="0"/>
        <v>1</v>
      </c>
    </row>
    <row r="15" spans="1:24" s="14" customFormat="1" ht="24" customHeight="1" thickBot="1" x14ac:dyDescent="0.3">
      <c r="A15" s="168"/>
      <c r="B15" s="31"/>
      <c r="C15" s="31"/>
      <c r="D15" s="32"/>
      <c r="E15" s="168"/>
      <c r="F15" s="168"/>
      <c r="G15" s="168"/>
      <c r="H15" s="111"/>
      <c r="I15" s="111"/>
      <c r="J15" s="111"/>
      <c r="K15" s="168"/>
      <c r="L15" s="168"/>
      <c r="M15" s="168"/>
      <c r="N15" s="88"/>
      <c r="O15" s="88"/>
      <c r="P15" s="90"/>
      <c r="Q15" s="23"/>
      <c r="R15" s="81"/>
      <c r="S15" s="65"/>
      <c r="T15" s="196"/>
      <c r="U15" s="39">
        <f t="shared" si="0"/>
        <v>0</v>
      </c>
    </row>
    <row r="16" spans="1:24" s="14" customFormat="1" ht="24" customHeight="1" thickBot="1" x14ac:dyDescent="0.3">
      <c r="A16" s="168"/>
      <c r="B16" s="31"/>
      <c r="C16" s="31"/>
      <c r="D16" s="32"/>
      <c r="E16" s="168"/>
      <c r="F16" s="168"/>
      <c r="G16" s="168"/>
      <c r="H16" s="31"/>
      <c r="I16" s="31"/>
      <c r="J16" s="31"/>
      <c r="K16" s="168"/>
      <c r="L16" s="168"/>
      <c r="M16" s="168"/>
      <c r="N16" s="88" t="s">
        <v>69</v>
      </c>
      <c r="O16" s="88" t="s">
        <v>35</v>
      </c>
      <c r="P16" s="90">
        <v>42895</v>
      </c>
      <c r="Q16" s="24"/>
      <c r="R16" s="24"/>
      <c r="S16" s="82"/>
      <c r="T16" s="196"/>
      <c r="U16" s="39">
        <f t="shared" si="0"/>
        <v>1</v>
      </c>
    </row>
    <row r="17" spans="1:22" s="14" customFormat="1" ht="24" customHeight="1" thickBot="1" x14ac:dyDescent="0.3">
      <c r="A17" s="168"/>
      <c r="B17" s="31"/>
      <c r="C17" s="31"/>
      <c r="D17" s="32"/>
      <c r="E17" s="168"/>
      <c r="F17" s="168"/>
      <c r="G17" s="168"/>
      <c r="H17" s="119"/>
      <c r="I17" s="119"/>
      <c r="J17" s="119"/>
      <c r="K17" s="168"/>
      <c r="L17" s="168"/>
      <c r="M17" s="168"/>
      <c r="N17" s="88" t="s">
        <v>70</v>
      </c>
      <c r="O17" s="88" t="s">
        <v>35</v>
      </c>
      <c r="P17" s="90">
        <v>42895</v>
      </c>
      <c r="Q17" s="24"/>
      <c r="R17" s="24"/>
      <c r="S17" s="82"/>
      <c r="T17" s="196"/>
      <c r="U17" s="39">
        <f t="shared" si="0"/>
        <v>1</v>
      </c>
    </row>
    <row r="18" spans="1:22" s="14" customFormat="1" ht="24" customHeight="1" thickBot="1" x14ac:dyDescent="0.3">
      <c r="A18" s="168"/>
      <c r="B18" s="31"/>
      <c r="C18" s="31"/>
      <c r="D18" s="32"/>
      <c r="E18" s="168"/>
      <c r="F18" s="168"/>
      <c r="G18" s="168"/>
      <c r="H18" s="31"/>
      <c r="I18" s="31"/>
      <c r="J18" s="31"/>
      <c r="K18" s="168"/>
      <c r="L18" s="168"/>
      <c r="M18" s="168"/>
      <c r="N18" s="41"/>
      <c r="O18" s="41"/>
      <c r="P18" s="41"/>
      <c r="Q18" s="24"/>
      <c r="R18" s="24"/>
      <c r="S18" s="82"/>
      <c r="T18" s="196"/>
      <c r="U18" s="39"/>
    </row>
    <row r="19" spans="1:22" s="14" customFormat="1" ht="24" customHeight="1" thickBot="1" x14ac:dyDescent="0.3">
      <c r="A19" s="168"/>
      <c r="B19" s="31"/>
      <c r="C19" s="31"/>
      <c r="D19" s="32"/>
      <c r="E19" s="168"/>
      <c r="F19" s="168"/>
      <c r="G19" s="168"/>
      <c r="H19" s="125"/>
      <c r="I19" s="125"/>
      <c r="J19" s="125"/>
      <c r="K19" s="168"/>
      <c r="L19" s="168"/>
      <c r="M19" s="168"/>
      <c r="N19" s="41"/>
      <c r="O19" s="41"/>
      <c r="P19" s="41"/>
      <c r="Q19" s="24"/>
      <c r="R19" s="24"/>
      <c r="S19" s="82"/>
      <c r="T19" s="196"/>
      <c r="U19" s="39"/>
    </row>
    <row r="20" spans="1:22" s="14" customFormat="1" ht="24" customHeight="1" thickBot="1" x14ac:dyDescent="0.3">
      <c r="A20" s="168"/>
      <c r="B20" s="31"/>
      <c r="C20" s="31"/>
      <c r="D20" s="32"/>
      <c r="E20" s="168"/>
      <c r="F20" s="168"/>
      <c r="G20" s="168"/>
      <c r="H20" s="31"/>
      <c r="I20" s="31"/>
      <c r="J20" s="31"/>
      <c r="K20" s="168"/>
      <c r="L20" s="168"/>
      <c r="M20" s="168"/>
      <c r="N20" s="88"/>
      <c r="O20" s="88"/>
      <c r="P20" s="90"/>
      <c r="Q20" s="41"/>
      <c r="R20" s="41"/>
      <c r="S20" s="41"/>
      <c r="T20" s="196"/>
      <c r="U20" s="39">
        <f t="shared" si="0"/>
        <v>0</v>
      </c>
    </row>
    <row r="21" spans="1:22" s="14" customFormat="1" ht="24" customHeight="1" thickBot="1" x14ac:dyDescent="0.3">
      <c r="A21" s="167" t="s">
        <v>46</v>
      </c>
      <c r="B21" s="105"/>
      <c r="C21" s="67"/>
      <c r="D21" s="106"/>
      <c r="E21" s="105"/>
      <c r="F21" s="67"/>
      <c r="G21" s="106"/>
      <c r="H21" s="105"/>
      <c r="I21" s="67"/>
      <c r="J21" s="106"/>
      <c r="K21" s="105"/>
      <c r="L21" s="67"/>
      <c r="M21" s="106"/>
      <c r="N21" s="88" t="s">
        <v>68</v>
      </c>
      <c r="O21" s="88" t="s">
        <v>78</v>
      </c>
      <c r="P21" s="90">
        <v>42846</v>
      </c>
      <c r="Q21" s="105"/>
      <c r="R21" s="67"/>
      <c r="S21" s="106"/>
      <c r="T21" s="195">
        <v>3</v>
      </c>
      <c r="U21" s="39">
        <f t="shared" si="0"/>
        <v>1</v>
      </c>
    </row>
    <row r="22" spans="1:22" s="14" customFormat="1" ht="24" customHeight="1" thickBot="1" x14ac:dyDescent="0.3">
      <c r="A22" s="168"/>
      <c r="B22" s="150"/>
      <c r="C22" s="151"/>
      <c r="D22" s="152"/>
      <c r="E22" s="150"/>
      <c r="F22" s="151"/>
      <c r="G22" s="152"/>
      <c r="H22" s="150"/>
      <c r="I22" s="151"/>
      <c r="J22" s="152"/>
      <c r="K22" s="150"/>
      <c r="L22" s="151"/>
      <c r="M22" s="152"/>
      <c r="N22" s="88" t="s">
        <v>75</v>
      </c>
      <c r="O22" s="88" t="s">
        <v>79</v>
      </c>
      <c r="P22" s="90">
        <v>42909</v>
      </c>
      <c r="Q22" s="150"/>
      <c r="R22" s="151"/>
      <c r="S22" s="152"/>
      <c r="T22" s="196"/>
      <c r="U22" s="39">
        <v>1</v>
      </c>
    </row>
    <row r="23" spans="1:22" s="14" customFormat="1" ht="24" customHeight="1" thickBot="1" x14ac:dyDescent="0.3">
      <c r="A23" s="184"/>
      <c r="B23" s="108"/>
      <c r="C23" s="110"/>
      <c r="D23" s="109"/>
      <c r="E23" s="108"/>
      <c r="F23" s="110"/>
      <c r="G23" s="109"/>
      <c r="H23" s="108"/>
      <c r="I23" s="110"/>
      <c r="J23" s="109"/>
      <c r="K23" s="108"/>
      <c r="L23" s="110"/>
      <c r="M23" s="109"/>
      <c r="N23" s="88" t="s">
        <v>74</v>
      </c>
      <c r="O23" s="88" t="s">
        <v>79</v>
      </c>
      <c r="P23" s="90">
        <v>42909</v>
      </c>
      <c r="Q23" s="108"/>
      <c r="R23" s="110"/>
      <c r="S23" s="109"/>
      <c r="T23" s="197"/>
      <c r="U23" s="39">
        <f t="shared" si="0"/>
        <v>1</v>
      </c>
    </row>
    <row r="24" spans="1:22" s="14" customFormat="1" ht="24" customHeight="1" thickBot="1" x14ac:dyDescent="0.35">
      <c r="A24" s="21" t="s">
        <v>13</v>
      </c>
      <c r="B24" s="189">
        <f>B25</f>
        <v>3</v>
      </c>
      <c r="C24" s="190"/>
      <c r="D24" s="191"/>
      <c r="E24" s="159">
        <f>E25</f>
        <v>0</v>
      </c>
      <c r="F24" s="160"/>
      <c r="G24" s="161"/>
      <c r="H24" s="159">
        <f>H25</f>
        <v>3</v>
      </c>
      <c r="I24" s="160"/>
      <c r="J24" s="161"/>
      <c r="K24" s="159">
        <f>K25</f>
        <v>0</v>
      </c>
      <c r="L24" s="160"/>
      <c r="M24" s="161"/>
      <c r="N24" s="159">
        <f>N25</f>
        <v>9</v>
      </c>
      <c r="O24" s="160"/>
      <c r="P24" s="161"/>
      <c r="Q24" s="159">
        <f>COUNTIF(Q6:Q23,"*")</f>
        <v>1</v>
      </c>
      <c r="R24" s="160"/>
      <c r="S24" s="161"/>
      <c r="T24" s="13">
        <f>SUM(T6:T23)</f>
        <v>16</v>
      </c>
      <c r="V24" s="14">
        <f>SUM(U6:U23)</f>
        <v>16</v>
      </c>
    </row>
    <row r="25" spans="1:22" s="14" customFormat="1" ht="18.75" hidden="1" x14ac:dyDescent="0.3">
      <c r="A25" s="30"/>
      <c r="B25" s="39">
        <f>COUNTIF(B6:B21,"*")</f>
        <v>3</v>
      </c>
      <c r="C25" s="30"/>
      <c r="D25" s="22"/>
      <c r="E25" s="39">
        <f>COUNTIF(E6:E20,"*")</f>
        <v>0</v>
      </c>
      <c r="F25" s="22"/>
      <c r="G25" s="22"/>
      <c r="H25" s="39">
        <f>COUNTIF(H6:H21,"*")</f>
        <v>3</v>
      </c>
      <c r="I25" s="22"/>
      <c r="J25" s="22"/>
      <c r="K25" s="39">
        <f>COUNTIF(K6:K21,"*")</f>
        <v>0</v>
      </c>
      <c r="L25" s="22"/>
      <c r="M25" s="22"/>
      <c r="N25" s="39">
        <f>COUNTIF(N6:N23,"*")</f>
        <v>9</v>
      </c>
      <c r="O25" s="22"/>
      <c r="P25" s="22"/>
      <c r="Q25" s="39">
        <f>COUNTIF(Q6:Q21,"*")</f>
        <v>1</v>
      </c>
      <c r="R25" s="50"/>
      <c r="S25" s="50"/>
      <c r="T25" s="22">
        <f>SUM(B25:S25)</f>
        <v>16</v>
      </c>
    </row>
    <row r="26" spans="1:22" s="14" customFormat="1" ht="15" customHeight="1" x14ac:dyDescent="0.25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T26" s="50"/>
    </row>
    <row r="27" spans="1:22" s="14" customFormat="1" ht="20" thickBot="1" x14ac:dyDescent="0.3">
      <c r="A27" s="23"/>
    </row>
    <row r="28" spans="1:22" s="14" customFormat="1" ht="20" thickBot="1" x14ac:dyDescent="0.3">
      <c r="A28" s="13"/>
      <c r="B28" s="159" t="s">
        <v>0</v>
      </c>
      <c r="C28" s="160"/>
      <c r="D28" s="161"/>
      <c r="E28" s="159" t="s">
        <v>1</v>
      </c>
      <c r="F28" s="160"/>
      <c r="G28" s="161"/>
      <c r="H28" s="159" t="s">
        <v>2</v>
      </c>
      <c r="I28" s="160"/>
      <c r="J28" s="161"/>
      <c r="K28" s="159" t="s">
        <v>3</v>
      </c>
      <c r="L28" s="160"/>
      <c r="M28" s="161"/>
      <c r="N28" s="159" t="s">
        <v>4</v>
      </c>
      <c r="O28" s="160"/>
      <c r="P28" s="161"/>
      <c r="Q28" s="159" t="s">
        <v>5</v>
      </c>
      <c r="R28" s="160"/>
      <c r="S28" s="161"/>
      <c r="T28" s="75" t="s">
        <v>6</v>
      </c>
    </row>
    <row r="29" spans="1:22" s="14" customFormat="1" ht="37" thickBot="1" x14ac:dyDescent="0.3">
      <c r="A29" s="77" t="s">
        <v>7</v>
      </c>
      <c r="B29" s="164">
        <v>195976</v>
      </c>
      <c r="C29" s="165"/>
      <c r="D29" s="166"/>
      <c r="E29" s="164">
        <v>67292</v>
      </c>
      <c r="F29" s="165"/>
      <c r="G29" s="166"/>
      <c r="H29" s="164">
        <v>56853</v>
      </c>
      <c r="I29" s="165"/>
      <c r="J29" s="166"/>
      <c r="K29" s="164">
        <v>77062</v>
      </c>
      <c r="L29" s="165"/>
      <c r="M29" s="166"/>
      <c r="N29" s="164">
        <v>23583</v>
      </c>
      <c r="O29" s="165"/>
      <c r="P29" s="166"/>
      <c r="Q29" s="164">
        <v>397183</v>
      </c>
      <c r="R29" s="165"/>
      <c r="S29" s="166"/>
      <c r="T29" s="15">
        <v>949113</v>
      </c>
    </row>
    <row r="30" spans="1:22" s="14" customFormat="1" ht="37" thickBot="1" x14ac:dyDescent="0.3">
      <c r="A30" s="77"/>
      <c r="B30" s="16" t="s">
        <v>14</v>
      </c>
      <c r="C30" s="16" t="s">
        <v>34</v>
      </c>
      <c r="D30" s="16" t="s">
        <v>16</v>
      </c>
      <c r="E30" s="16" t="s">
        <v>14</v>
      </c>
      <c r="F30" s="16" t="s">
        <v>34</v>
      </c>
      <c r="G30" s="16" t="s">
        <v>16</v>
      </c>
      <c r="H30" s="16" t="s">
        <v>14</v>
      </c>
      <c r="I30" s="16" t="s">
        <v>34</v>
      </c>
      <c r="J30" s="16" t="s">
        <v>16</v>
      </c>
      <c r="K30" s="62" t="s">
        <v>14</v>
      </c>
      <c r="L30" s="62" t="s">
        <v>34</v>
      </c>
      <c r="M30" s="62" t="s">
        <v>16</v>
      </c>
      <c r="N30" s="16" t="s">
        <v>14</v>
      </c>
      <c r="O30" s="16" t="s">
        <v>34</v>
      </c>
      <c r="P30" s="16" t="s">
        <v>16</v>
      </c>
      <c r="Q30" s="16" t="s">
        <v>14</v>
      </c>
      <c r="R30" s="16" t="s">
        <v>34</v>
      </c>
      <c r="S30" s="16" t="s">
        <v>16</v>
      </c>
      <c r="T30" s="15"/>
      <c r="U30" s="29"/>
    </row>
    <row r="31" spans="1:22" s="14" customFormat="1" ht="24" customHeight="1" thickBot="1" x14ac:dyDescent="0.3">
      <c r="A31" s="192" t="s">
        <v>17</v>
      </c>
      <c r="B31" s="167"/>
      <c r="C31" s="167"/>
      <c r="D31" s="169"/>
      <c r="E31" s="167"/>
      <c r="F31" s="167"/>
      <c r="G31" s="169"/>
      <c r="H31" s="55" t="s">
        <v>76</v>
      </c>
      <c r="I31" s="55" t="s">
        <v>38</v>
      </c>
      <c r="J31" s="61">
        <v>42916</v>
      </c>
      <c r="K31" s="167"/>
      <c r="L31" s="167"/>
      <c r="M31" s="169"/>
      <c r="N31" s="87" t="s">
        <v>72</v>
      </c>
      <c r="O31" s="88" t="s">
        <v>35</v>
      </c>
      <c r="P31" s="118">
        <v>42902</v>
      </c>
      <c r="Q31" s="186"/>
      <c r="R31" s="186"/>
      <c r="S31" s="186"/>
      <c r="T31" s="181">
        <f>SUM(U31:U39)</f>
        <v>9</v>
      </c>
      <c r="U31" s="39">
        <v>2</v>
      </c>
    </row>
    <row r="32" spans="1:22" s="14" customFormat="1" ht="24" customHeight="1" thickBot="1" x14ac:dyDescent="0.3">
      <c r="A32" s="193"/>
      <c r="B32" s="168"/>
      <c r="C32" s="168"/>
      <c r="D32" s="170"/>
      <c r="E32" s="168"/>
      <c r="F32" s="168"/>
      <c r="G32" s="170"/>
      <c r="H32" s="55"/>
      <c r="I32" s="55"/>
      <c r="J32" s="61"/>
      <c r="K32" s="168"/>
      <c r="L32" s="168"/>
      <c r="M32" s="170"/>
      <c r="N32" s="88"/>
      <c r="O32" s="88"/>
      <c r="P32" s="90"/>
      <c r="Q32" s="187"/>
      <c r="R32" s="187"/>
      <c r="S32" s="187"/>
      <c r="T32" s="182"/>
      <c r="U32" s="39"/>
    </row>
    <row r="33" spans="1:21" s="14" customFormat="1" ht="24" customHeight="1" thickBot="1" x14ac:dyDescent="0.3">
      <c r="A33" s="193"/>
      <c r="B33" s="168"/>
      <c r="C33" s="168"/>
      <c r="D33" s="170"/>
      <c r="E33" s="168"/>
      <c r="F33" s="168"/>
      <c r="G33" s="170"/>
      <c r="H33" s="55"/>
      <c r="I33" s="55"/>
      <c r="J33" s="61"/>
      <c r="K33" s="168"/>
      <c r="L33" s="168"/>
      <c r="M33" s="170"/>
      <c r="N33" s="88" t="s">
        <v>69</v>
      </c>
      <c r="O33" s="88" t="s">
        <v>35</v>
      </c>
      <c r="P33" s="90">
        <v>42895</v>
      </c>
      <c r="Q33" s="187"/>
      <c r="R33" s="187"/>
      <c r="S33" s="187"/>
      <c r="T33" s="182"/>
      <c r="U33" s="39">
        <v>1</v>
      </c>
    </row>
    <row r="34" spans="1:21" s="14" customFormat="1" ht="24" customHeight="1" thickBot="1" x14ac:dyDescent="0.3">
      <c r="A34" s="193"/>
      <c r="B34" s="168"/>
      <c r="C34" s="168"/>
      <c r="D34" s="170"/>
      <c r="E34" s="168"/>
      <c r="F34" s="168"/>
      <c r="G34" s="170"/>
      <c r="H34" s="55"/>
      <c r="I34" s="55"/>
      <c r="J34" s="61"/>
      <c r="K34" s="168"/>
      <c r="L34" s="168"/>
      <c r="M34" s="170"/>
      <c r="N34" s="88" t="s">
        <v>77</v>
      </c>
      <c r="O34" s="88" t="s">
        <v>35</v>
      </c>
      <c r="P34" s="90">
        <v>42916</v>
      </c>
      <c r="Q34" s="187"/>
      <c r="R34" s="187"/>
      <c r="S34" s="187"/>
      <c r="T34" s="182"/>
      <c r="U34" s="39">
        <v>1</v>
      </c>
    </row>
    <row r="35" spans="1:21" s="14" customFormat="1" ht="24" customHeight="1" thickBot="1" x14ac:dyDescent="0.3">
      <c r="A35" s="193"/>
      <c r="B35" s="168"/>
      <c r="C35" s="168"/>
      <c r="D35" s="170"/>
      <c r="E35" s="168"/>
      <c r="F35" s="168"/>
      <c r="G35" s="170"/>
      <c r="H35" s="55"/>
      <c r="I35" s="55"/>
      <c r="J35" s="61"/>
      <c r="K35" s="168"/>
      <c r="L35" s="168"/>
      <c r="M35" s="170"/>
      <c r="N35" s="88" t="s">
        <v>74</v>
      </c>
      <c r="O35" s="88" t="s">
        <v>35</v>
      </c>
      <c r="P35" s="90">
        <v>42909</v>
      </c>
      <c r="Q35" s="187"/>
      <c r="R35" s="187"/>
      <c r="S35" s="187"/>
      <c r="T35" s="182"/>
      <c r="U35" s="39">
        <v>1</v>
      </c>
    </row>
    <row r="36" spans="1:21" s="14" customFormat="1" ht="24" customHeight="1" thickBot="1" x14ac:dyDescent="0.3">
      <c r="A36" s="193"/>
      <c r="B36" s="168"/>
      <c r="C36" s="168"/>
      <c r="D36" s="170"/>
      <c r="E36" s="168"/>
      <c r="F36" s="168"/>
      <c r="G36" s="170"/>
      <c r="H36" s="55"/>
      <c r="I36" s="55"/>
      <c r="J36" s="61"/>
      <c r="K36" s="168"/>
      <c r="L36" s="168"/>
      <c r="M36" s="170"/>
      <c r="N36" s="87" t="s">
        <v>75</v>
      </c>
      <c r="O36" s="88" t="s">
        <v>35</v>
      </c>
      <c r="P36" s="89">
        <v>42909</v>
      </c>
      <c r="Q36" s="187"/>
      <c r="R36" s="187"/>
      <c r="S36" s="187"/>
      <c r="T36" s="182"/>
      <c r="U36" s="39">
        <v>1</v>
      </c>
    </row>
    <row r="37" spans="1:21" s="14" customFormat="1" ht="24" customHeight="1" thickBot="1" x14ac:dyDescent="0.3">
      <c r="A37" s="193"/>
      <c r="B37" s="168"/>
      <c r="C37" s="168"/>
      <c r="D37" s="170"/>
      <c r="E37" s="168"/>
      <c r="F37" s="168"/>
      <c r="G37" s="170"/>
      <c r="H37" s="55"/>
      <c r="I37" s="55"/>
      <c r="J37" s="61"/>
      <c r="K37" s="168"/>
      <c r="L37" s="168"/>
      <c r="M37" s="170"/>
      <c r="N37" s="87" t="s">
        <v>70</v>
      </c>
      <c r="O37" s="88" t="s">
        <v>35</v>
      </c>
      <c r="P37" s="89">
        <v>42895</v>
      </c>
      <c r="Q37" s="187"/>
      <c r="R37" s="187"/>
      <c r="S37" s="187"/>
      <c r="T37" s="182"/>
      <c r="U37" s="39">
        <v>1</v>
      </c>
    </row>
    <row r="38" spans="1:21" s="14" customFormat="1" ht="24" customHeight="1" thickBot="1" x14ac:dyDescent="0.3">
      <c r="A38" s="193"/>
      <c r="B38" s="168"/>
      <c r="C38" s="168"/>
      <c r="D38" s="170"/>
      <c r="E38" s="168"/>
      <c r="F38" s="168"/>
      <c r="G38" s="170"/>
      <c r="H38" s="55"/>
      <c r="I38" s="55"/>
      <c r="J38" s="61"/>
      <c r="K38" s="168"/>
      <c r="L38" s="168"/>
      <c r="M38" s="171"/>
      <c r="N38" s="138" t="s">
        <v>68</v>
      </c>
      <c r="O38" s="24" t="s">
        <v>35</v>
      </c>
      <c r="P38" s="140">
        <v>42846</v>
      </c>
      <c r="Q38" s="187"/>
      <c r="R38" s="187"/>
      <c r="S38" s="187"/>
      <c r="T38" s="182"/>
      <c r="U38" s="39">
        <v>1</v>
      </c>
    </row>
    <row r="39" spans="1:21" s="14" customFormat="1" ht="24" customHeight="1" thickBot="1" x14ac:dyDescent="0.3">
      <c r="A39" s="193"/>
      <c r="B39" s="168"/>
      <c r="C39" s="168"/>
      <c r="D39" s="170"/>
      <c r="E39" s="168"/>
      <c r="F39" s="168"/>
      <c r="G39" s="170"/>
      <c r="H39" s="55"/>
      <c r="I39" s="55"/>
      <c r="J39" s="61"/>
      <c r="K39" s="168"/>
      <c r="L39" s="168"/>
      <c r="M39" s="171"/>
      <c r="N39" s="138"/>
      <c r="O39" s="24"/>
      <c r="P39" s="139"/>
      <c r="Q39" s="188"/>
      <c r="R39" s="188"/>
      <c r="S39" s="188"/>
      <c r="T39" s="182"/>
      <c r="U39" s="39">
        <v>1</v>
      </c>
    </row>
    <row r="40" spans="1:21" s="14" customFormat="1" ht="23" customHeight="1" thickBot="1" x14ac:dyDescent="0.3">
      <c r="A40" s="192" t="s">
        <v>18</v>
      </c>
      <c r="B40" s="66" t="s">
        <v>73</v>
      </c>
      <c r="C40" s="67" t="s">
        <v>35</v>
      </c>
      <c r="D40" s="68">
        <v>42909</v>
      </c>
      <c r="E40" s="167"/>
      <c r="F40" s="167"/>
      <c r="G40" s="167"/>
      <c r="H40" s="31" t="s">
        <v>71</v>
      </c>
      <c r="I40" s="31" t="s">
        <v>36</v>
      </c>
      <c r="J40" s="32">
        <v>42895</v>
      </c>
      <c r="K40" s="162"/>
      <c r="L40" s="167"/>
      <c r="M40" s="169"/>
      <c r="N40" s="88" t="s">
        <v>66</v>
      </c>
      <c r="O40" s="88" t="s">
        <v>35</v>
      </c>
      <c r="P40" s="90">
        <v>42818</v>
      </c>
      <c r="Q40" s="31" t="s">
        <v>65</v>
      </c>
      <c r="R40" s="31" t="s">
        <v>35</v>
      </c>
      <c r="S40" s="32">
        <v>42769</v>
      </c>
      <c r="T40" s="181">
        <f>SUM(U40:U43)</f>
        <v>5</v>
      </c>
      <c r="U40" s="39">
        <v>4</v>
      </c>
    </row>
    <row r="41" spans="1:21" s="14" customFormat="1" ht="23" customHeight="1" thickBot="1" x14ac:dyDescent="0.3">
      <c r="A41" s="193"/>
      <c r="B41" s="41"/>
      <c r="C41" s="41"/>
      <c r="D41" s="41"/>
      <c r="E41" s="168"/>
      <c r="F41" s="168"/>
      <c r="G41" s="168"/>
      <c r="H41" s="102"/>
      <c r="I41" s="103"/>
      <c r="J41" s="104"/>
      <c r="K41" s="200"/>
      <c r="L41" s="168"/>
      <c r="M41" s="170"/>
      <c r="N41" s="88" t="s">
        <v>67</v>
      </c>
      <c r="O41" s="88" t="s">
        <v>35</v>
      </c>
      <c r="P41" s="90">
        <v>42832</v>
      </c>
      <c r="Q41" s="41"/>
      <c r="R41" s="41"/>
      <c r="S41" s="41"/>
      <c r="T41" s="182"/>
      <c r="U41" s="39"/>
    </row>
    <row r="42" spans="1:21" s="14" customFormat="1" ht="23" customHeight="1" thickBot="1" x14ac:dyDescent="0.3">
      <c r="A42" s="193"/>
      <c r="B42" s="66"/>
      <c r="C42" s="67"/>
      <c r="D42" s="68"/>
      <c r="E42" s="168"/>
      <c r="F42" s="168"/>
      <c r="G42" s="168"/>
      <c r="H42" s="41"/>
      <c r="I42" s="41"/>
      <c r="J42" s="41"/>
      <c r="K42" s="200"/>
      <c r="L42" s="168"/>
      <c r="M42" s="170"/>
      <c r="N42" s="88"/>
      <c r="O42" s="88"/>
      <c r="P42" s="90"/>
      <c r="Q42" s="41"/>
      <c r="R42" s="41"/>
      <c r="S42" s="41"/>
      <c r="T42" s="182"/>
      <c r="U42" s="39">
        <v>1</v>
      </c>
    </row>
    <row r="43" spans="1:21" s="14" customFormat="1" ht="23" customHeight="1" thickBot="1" x14ac:dyDescent="0.3">
      <c r="A43" s="194"/>
      <c r="B43" s="66"/>
      <c r="C43" s="67"/>
      <c r="D43" s="68"/>
      <c r="E43" s="184"/>
      <c r="F43" s="184"/>
      <c r="G43" s="184"/>
      <c r="H43" s="41"/>
      <c r="I43" s="41"/>
      <c r="J43" s="41"/>
      <c r="K43" s="163"/>
      <c r="L43" s="184"/>
      <c r="M43" s="185"/>
      <c r="N43" s="41"/>
      <c r="O43" s="41"/>
      <c r="P43" s="41"/>
      <c r="Q43" s="41"/>
      <c r="R43" s="41"/>
      <c r="S43" s="41"/>
      <c r="T43" s="183"/>
      <c r="U43" s="39">
        <v>0</v>
      </c>
    </row>
    <row r="44" spans="1:21" s="14" customFormat="1" ht="23" customHeight="1" thickBot="1" x14ac:dyDescent="0.3">
      <c r="A44" s="192" t="s">
        <v>19</v>
      </c>
      <c r="B44" s="66" t="s">
        <v>54</v>
      </c>
      <c r="C44" s="67" t="s">
        <v>36</v>
      </c>
      <c r="D44" s="68">
        <v>42706</v>
      </c>
      <c r="E44" s="167"/>
      <c r="F44" s="167"/>
      <c r="G44" s="167"/>
      <c r="H44" s="102" t="s">
        <v>64</v>
      </c>
      <c r="I44" s="103" t="s">
        <v>36</v>
      </c>
      <c r="J44" s="104">
        <v>42741</v>
      </c>
      <c r="K44" s="162"/>
      <c r="L44" s="162"/>
      <c r="M44" s="162"/>
      <c r="N44" s="162"/>
      <c r="O44" s="162"/>
      <c r="P44" s="162"/>
      <c r="Q44" s="162"/>
      <c r="R44" s="162"/>
      <c r="S44" s="162"/>
      <c r="T44" s="181">
        <f>SUM(U44:U45)</f>
        <v>2</v>
      </c>
      <c r="U44" s="39">
        <v>1</v>
      </c>
    </row>
    <row r="45" spans="1:21" s="14" customFormat="1" ht="23" customHeight="1" thickBot="1" x14ac:dyDescent="0.3">
      <c r="A45" s="194"/>
      <c r="B45" s="66" t="s">
        <v>63</v>
      </c>
      <c r="C45" s="67" t="s">
        <v>36</v>
      </c>
      <c r="D45" s="68">
        <v>42580</v>
      </c>
      <c r="E45" s="184"/>
      <c r="F45" s="184"/>
      <c r="G45" s="184"/>
      <c r="H45" s="31"/>
      <c r="I45" s="31"/>
      <c r="J45" s="32"/>
      <c r="K45" s="163"/>
      <c r="L45" s="163"/>
      <c r="M45" s="163"/>
      <c r="N45" s="163"/>
      <c r="O45" s="163"/>
      <c r="P45" s="163"/>
      <c r="Q45" s="163"/>
      <c r="R45" s="163"/>
      <c r="S45" s="163"/>
      <c r="T45" s="183"/>
      <c r="U45" s="39">
        <v>1</v>
      </c>
    </row>
    <row r="46" spans="1:21" s="14" customFormat="1" ht="23" customHeight="1" thickBot="1" x14ac:dyDescent="0.3">
      <c r="A46" s="24" t="s">
        <v>20</v>
      </c>
      <c r="B46" s="31"/>
      <c r="C46" s="31"/>
      <c r="D46" s="31"/>
      <c r="E46" s="76"/>
      <c r="F46" s="76"/>
      <c r="G46" s="76"/>
      <c r="H46" s="77"/>
      <c r="I46" s="77"/>
      <c r="J46" s="79"/>
      <c r="K46" s="76"/>
      <c r="L46" s="76"/>
      <c r="M46" s="78"/>
      <c r="N46" s="41"/>
      <c r="O46" s="41"/>
      <c r="P46" s="41"/>
      <c r="Q46" s="31"/>
      <c r="R46" s="31"/>
      <c r="S46" s="31"/>
      <c r="T46" s="13">
        <f>U46</f>
        <v>0</v>
      </c>
      <c r="U46" s="39">
        <v>0</v>
      </c>
    </row>
    <row r="47" spans="1:21" s="14" customFormat="1" ht="24" customHeight="1" thickBot="1" x14ac:dyDescent="0.3">
      <c r="A47" s="25" t="s">
        <v>13</v>
      </c>
      <c r="B47" s="159">
        <f>B48</f>
        <v>3</v>
      </c>
      <c r="C47" s="160"/>
      <c r="D47" s="161"/>
      <c r="E47" s="159">
        <f>E48</f>
        <v>0</v>
      </c>
      <c r="F47" s="160"/>
      <c r="G47" s="161"/>
      <c r="H47" s="159">
        <f>H48</f>
        <v>3</v>
      </c>
      <c r="I47" s="160"/>
      <c r="J47" s="161"/>
      <c r="K47" s="159">
        <f>K48</f>
        <v>0</v>
      </c>
      <c r="L47" s="160"/>
      <c r="M47" s="161"/>
      <c r="N47" s="159">
        <f>COUNTIF(N31:N45,"*")</f>
        <v>9</v>
      </c>
      <c r="O47" s="160"/>
      <c r="P47" s="161"/>
      <c r="Q47" s="159">
        <f>Q48</f>
        <v>1</v>
      </c>
      <c r="R47" s="160"/>
      <c r="S47" s="161"/>
      <c r="T47" s="19">
        <f>SUM(U31:U47)</f>
        <v>16</v>
      </c>
    </row>
    <row r="48" spans="1:21" ht="18.75" hidden="1" x14ac:dyDescent="0.3">
      <c r="B48" s="29">
        <f>COUNTIF(B31:B46,"*")</f>
        <v>3</v>
      </c>
      <c r="C48" s="30"/>
      <c r="D48" s="22"/>
      <c r="E48" s="39">
        <f>COUNTIF(E31:E46,"*")</f>
        <v>0</v>
      </c>
      <c r="F48" s="22"/>
      <c r="G48" s="22"/>
      <c r="H48" s="39">
        <f>COUNTIF(H31:H46,"*")</f>
        <v>3</v>
      </c>
      <c r="I48" s="22"/>
      <c r="J48" s="22"/>
      <c r="K48" s="39">
        <f>COUNTIF(K31:K46,"*")</f>
        <v>0</v>
      </c>
      <c r="L48" s="22"/>
      <c r="M48" s="22"/>
      <c r="N48" s="2"/>
      <c r="O48" s="2"/>
      <c r="P48" s="2"/>
      <c r="Q48" s="39">
        <f>COUNTIF(Q31:Q46,"*")</f>
        <v>1</v>
      </c>
      <c r="T48">
        <f>SUM(B48:S48)</f>
        <v>7</v>
      </c>
    </row>
    <row r="49" spans="1:20" ht="19" x14ac:dyDescent="0.25">
      <c r="A49" s="3" t="s">
        <v>47</v>
      </c>
      <c r="B49" s="51"/>
      <c r="C49" s="52"/>
      <c r="D49" s="22"/>
      <c r="E49" s="51"/>
      <c r="F49" s="22"/>
      <c r="G49" s="22"/>
      <c r="H49" s="51"/>
      <c r="I49" s="22"/>
      <c r="J49" s="22"/>
      <c r="K49" s="51"/>
      <c r="L49" s="22"/>
      <c r="M49" s="22"/>
      <c r="N49" s="2"/>
      <c r="O49" s="2"/>
      <c r="P49" s="2"/>
    </row>
    <row r="50" spans="1:20" x14ac:dyDescent="0.2">
      <c r="A50" s="3"/>
      <c r="K50" s="2"/>
      <c r="N50" s="2"/>
      <c r="O50" s="2"/>
      <c r="P50" s="2"/>
    </row>
    <row r="51" spans="1:20" ht="17" thickBot="1" x14ac:dyDescent="0.25">
      <c r="K51" s="2"/>
      <c r="M51" s="2"/>
      <c r="N51" s="2"/>
      <c r="O51" s="2"/>
      <c r="P51" s="2"/>
    </row>
    <row r="52" spans="1:20" ht="25" customHeight="1" thickBot="1" x14ac:dyDescent="0.25">
      <c r="A52" s="4"/>
      <c r="B52" s="156" t="s">
        <v>0</v>
      </c>
      <c r="C52" s="157"/>
      <c r="D52" s="158"/>
      <c r="E52" s="156" t="s">
        <v>1</v>
      </c>
      <c r="F52" s="157"/>
      <c r="G52" s="158"/>
      <c r="H52" s="156" t="s">
        <v>2</v>
      </c>
      <c r="I52" s="157"/>
      <c r="J52" s="158"/>
      <c r="K52" s="156" t="s">
        <v>3</v>
      </c>
      <c r="L52" s="157"/>
      <c r="M52" s="158"/>
      <c r="N52" s="156" t="s">
        <v>4</v>
      </c>
      <c r="O52" s="157"/>
      <c r="P52" s="158"/>
      <c r="Q52" s="156" t="s">
        <v>5</v>
      </c>
      <c r="R52" s="157"/>
      <c r="S52" s="158"/>
      <c r="T52" s="5" t="s">
        <v>6</v>
      </c>
    </row>
    <row r="53" spans="1:20" ht="33" thickBot="1" x14ac:dyDescent="0.25">
      <c r="A53" s="6" t="s">
        <v>7</v>
      </c>
      <c r="B53" s="153">
        <v>195976</v>
      </c>
      <c r="C53" s="154"/>
      <c r="D53" s="155"/>
      <c r="E53" s="153">
        <v>67292</v>
      </c>
      <c r="F53" s="154"/>
      <c r="G53" s="155"/>
      <c r="H53" s="153">
        <v>56853</v>
      </c>
      <c r="I53" s="154"/>
      <c r="J53" s="155"/>
      <c r="K53" s="153">
        <v>77062</v>
      </c>
      <c r="L53" s="154"/>
      <c r="M53" s="155"/>
      <c r="N53" s="153">
        <v>23583</v>
      </c>
      <c r="O53" s="154"/>
      <c r="P53" s="155"/>
      <c r="Q53" s="153">
        <v>397183</v>
      </c>
      <c r="R53" s="154"/>
      <c r="S53" s="155"/>
      <c r="T53" s="7">
        <v>949113</v>
      </c>
    </row>
    <row r="54" spans="1:20" ht="17" thickBot="1" x14ac:dyDescent="0.25">
      <c r="A54" s="6"/>
      <c r="B54" s="8" t="s">
        <v>14</v>
      </c>
      <c r="C54" s="8" t="s">
        <v>15</v>
      </c>
      <c r="D54" s="8" t="s">
        <v>16</v>
      </c>
      <c r="E54" s="8" t="s">
        <v>14</v>
      </c>
      <c r="F54" s="8" t="s">
        <v>15</v>
      </c>
      <c r="G54" s="8" t="s">
        <v>16</v>
      </c>
      <c r="H54" s="8" t="s">
        <v>14</v>
      </c>
      <c r="I54" s="8" t="s">
        <v>15</v>
      </c>
      <c r="J54" s="8" t="s">
        <v>16</v>
      </c>
      <c r="K54" s="8" t="s">
        <v>14</v>
      </c>
      <c r="L54" s="8" t="s">
        <v>15</v>
      </c>
      <c r="M54" s="8" t="s">
        <v>16</v>
      </c>
      <c r="N54" s="8" t="s">
        <v>14</v>
      </c>
      <c r="O54" s="8" t="s">
        <v>15</v>
      </c>
      <c r="P54" s="8" t="s">
        <v>16</v>
      </c>
      <c r="Q54" s="8" t="s">
        <v>14</v>
      </c>
      <c r="R54" s="8" t="s">
        <v>15</v>
      </c>
      <c r="S54" s="8" t="s">
        <v>16</v>
      </c>
      <c r="T54" s="7"/>
    </row>
    <row r="55" spans="1:20" ht="16" customHeight="1" thickBot="1" x14ac:dyDescent="0.25">
      <c r="A55" s="175" t="s">
        <v>21</v>
      </c>
      <c r="B55" s="33" t="s">
        <v>22</v>
      </c>
      <c r="C55" s="33"/>
      <c r="D55" s="56">
        <v>42079</v>
      </c>
      <c r="E55" s="175"/>
      <c r="F55" s="175"/>
      <c r="G55" s="175"/>
      <c r="H55" s="53" t="s">
        <v>42</v>
      </c>
      <c r="I55" s="53" t="s">
        <v>38</v>
      </c>
      <c r="J55" s="54">
        <v>42412</v>
      </c>
      <c r="K55" s="175" t="s">
        <v>32</v>
      </c>
      <c r="L55" s="175"/>
      <c r="M55" s="178">
        <v>42272</v>
      </c>
      <c r="N55" s="11" t="s">
        <v>23</v>
      </c>
      <c r="O55" s="11"/>
      <c r="P55" s="11">
        <v>42144</v>
      </c>
      <c r="Q55" s="42" t="s">
        <v>33</v>
      </c>
      <c r="R55" s="42" t="s">
        <v>36</v>
      </c>
      <c r="S55" s="43">
        <v>42258</v>
      </c>
      <c r="T55" s="172"/>
    </row>
    <row r="56" spans="1:20" s="26" customFormat="1" ht="16" customHeight="1" thickBot="1" x14ac:dyDescent="0.25">
      <c r="A56" s="176"/>
      <c r="B56" s="31" t="s">
        <v>39</v>
      </c>
      <c r="C56" s="31" t="s">
        <v>38</v>
      </c>
      <c r="D56" s="32">
        <v>42722</v>
      </c>
      <c r="E56" s="176"/>
      <c r="F56" s="176"/>
      <c r="G56" s="176"/>
      <c r="H56" s="31" t="s">
        <v>45</v>
      </c>
      <c r="I56" s="31" t="s">
        <v>35</v>
      </c>
      <c r="J56" s="32">
        <v>42398</v>
      </c>
      <c r="K56" s="176"/>
      <c r="L56" s="176"/>
      <c r="M56" s="179"/>
      <c r="N56" s="27" t="s">
        <v>28</v>
      </c>
      <c r="O56" s="27"/>
      <c r="P56" s="11">
        <v>42199</v>
      </c>
      <c r="Q56" s="48" t="s">
        <v>40</v>
      </c>
      <c r="R56" s="48" t="s">
        <v>38</v>
      </c>
      <c r="S56" s="49">
        <v>42318</v>
      </c>
      <c r="T56" s="173"/>
    </row>
    <row r="57" spans="1:20" s="26" customFormat="1" ht="16" customHeight="1" thickBot="1" x14ac:dyDescent="0.3">
      <c r="A57" s="176"/>
      <c r="B57" s="23" t="s">
        <v>51</v>
      </c>
      <c r="C57" s="24" t="s">
        <v>35</v>
      </c>
      <c r="D57" s="65">
        <v>42531</v>
      </c>
      <c r="E57" s="176"/>
      <c r="F57" s="176"/>
      <c r="G57" s="176"/>
      <c r="H57" s="71" t="s">
        <v>52</v>
      </c>
      <c r="I57" s="71" t="s">
        <v>38</v>
      </c>
      <c r="J57" s="72">
        <v>42552</v>
      </c>
      <c r="K57" s="176"/>
      <c r="L57" s="176"/>
      <c r="M57" s="179"/>
      <c r="N57" s="27"/>
      <c r="O57" s="27"/>
      <c r="P57" s="11"/>
      <c r="Q57" s="31" t="s">
        <v>50</v>
      </c>
      <c r="R57" s="31" t="s">
        <v>35</v>
      </c>
      <c r="S57" s="32">
        <v>42489</v>
      </c>
      <c r="T57" s="173"/>
    </row>
    <row r="58" spans="1:20" ht="16" customHeight="1" thickBot="1" x14ac:dyDescent="0.25">
      <c r="A58" s="176"/>
      <c r="B58" s="59" t="s">
        <v>44</v>
      </c>
      <c r="C58" s="31" t="s">
        <v>35</v>
      </c>
      <c r="D58" s="32">
        <v>42433</v>
      </c>
      <c r="E58" s="176"/>
      <c r="F58" s="176"/>
      <c r="G58" s="176"/>
      <c r="H58" s="31" t="s">
        <v>30</v>
      </c>
      <c r="I58" s="31" t="s">
        <v>36</v>
      </c>
      <c r="J58" s="32">
        <v>42256</v>
      </c>
      <c r="K58" s="176"/>
      <c r="L58" s="176"/>
      <c r="M58" s="179"/>
      <c r="N58" s="11" t="s">
        <v>24</v>
      </c>
      <c r="O58" s="11"/>
      <c r="P58" s="11">
        <v>42139</v>
      </c>
      <c r="Q58" s="31" t="s">
        <v>41</v>
      </c>
      <c r="R58" s="31" t="s">
        <v>35</v>
      </c>
      <c r="S58" s="32">
        <v>42398</v>
      </c>
      <c r="T58" s="173"/>
    </row>
    <row r="59" spans="1:20" ht="16.5" customHeight="1" thickBot="1" x14ac:dyDescent="0.25">
      <c r="A59" s="176"/>
      <c r="B59" s="33" t="s">
        <v>29</v>
      </c>
      <c r="C59" s="34"/>
      <c r="D59" s="56">
        <v>42222</v>
      </c>
      <c r="E59" s="176"/>
      <c r="F59" s="176"/>
      <c r="G59" s="176"/>
      <c r="H59" s="69" t="s">
        <v>53</v>
      </c>
      <c r="I59" s="69" t="s">
        <v>38</v>
      </c>
      <c r="J59" s="70">
        <v>42580</v>
      </c>
      <c r="K59" s="176"/>
      <c r="L59" s="176"/>
      <c r="M59" s="179"/>
      <c r="N59" s="12" t="s">
        <v>26</v>
      </c>
      <c r="O59" s="12"/>
      <c r="P59" s="12">
        <v>42167</v>
      </c>
      <c r="Q59" s="44" t="s">
        <v>37</v>
      </c>
      <c r="R59" s="44" t="s">
        <v>36</v>
      </c>
      <c r="S59" s="45">
        <v>42328</v>
      </c>
      <c r="T59" s="173"/>
    </row>
    <row r="60" spans="1:20" ht="16.5" customHeight="1" thickBot="1" x14ac:dyDescent="0.25">
      <c r="A60" s="176"/>
      <c r="B60" s="34"/>
      <c r="C60" s="34"/>
      <c r="D60" s="57"/>
      <c r="E60" s="176"/>
      <c r="F60" s="176"/>
      <c r="G60" s="176"/>
      <c r="H60" s="63"/>
      <c r="I60" s="63"/>
      <c r="J60" s="63"/>
      <c r="K60" s="176"/>
      <c r="L60" s="176"/>
      <c r="M60" s="179"/>
      <c r="N60" s="12" t="s">
        <v>25</v>
      </c>
      <c r="O60" s="12"/>
      <c r="P60" s="12">
        <v>42170</v>
      </c>
      <c r="Q60" s="44"/>
      <c r="R60" s="44"/>
      <c r="S60" s="45"/>
      <c r="T60" s="173"/>
    </row>
    <row r="61" spans="1:20" ht="16.5" customHeight="1" thickBot="1" x14ac:dyDescent="0.25">
      <c r="A61" s="176"/>
      <c r="B61" s="34"/>
      <c r="C61" s="34"/>
      <c r="D61" s="57"/>
      <c r="E61" s="176"/>
      <c r="F61" s="176"/>
      <c r="G61" s="176"/>
      <c r="H61" s="63"/>
      <c r="I61" s="63"/>
      <c r="J61" s="63"/>
      <c r="K61" s="176"/>
      <c r="L61" s="176"/>
      <c r="M61" s="179"/>
      <c r="N61" s="36" t="s">
        <v>31</v>
      </c>
      <c r="O61" s="12"/>
      <c r="P61" s="12">
        <v>42272</v>
      </c>
      <c r="Q61" s="44"/>
      <c r="R61" s="44"/>
      <c r="S61" s="45"/>
      <c r="T61" s="173"/>
    </row>
    <row r="62" spans="1:20" ht="16.5" customHeight="1" thickBot="1" x14ac:dyDescent="0.25">
      <c r="A62" s="177"/>
      <c r="B62" s="35"/>
      <c r="C62" s="35"/>
      <c r="D62" s="58"/>
      <c r="E62" s="177"/>
      <c r="F62" s="177"/>
      <c r="G62" s="177"/>
      <c r="H62" s="64"/>
      <c r="I62" s="64"/>
      <c r="J62" s="64"/>
      <c r="K62" s="177"/>
      <c r="L62" s="177"/>
      <c r="M62" s="180"/>
      <c r="N62" s="12" t="s">
        <v>27</v>
      </c>
      <c r="O62" s="12"/>
      <c r="P62" s="12">
        <v>42202</v>
      </c>
      <c r="Q62" s="46"/>
      <c r="R62" s="46"/>
      <c r="S62" s="47"/>
      <c r="T62" s="174"/>
    </row>
    <row r="63" spans="1:20" ht="19" thickBot="1" x14ac:dyDescent="0.25">
      <c r="B63" s="74" t="s">
        <v>55</v>
      </c>
      <c r="C63" s="71" t="s">
        <v>35</v>
      </c>
      <c r="D63" s="72">
        <v>42706</v>
      </c>
      <c r="N63" s="31" t="s">
        <v>49</v>
      </c>
      <c r="O63" s="60" t="s">
        <v>35</v>
      </c>
      <c r="P63" s="38">
        <v>42489</v>
      </c>
    </row>
    <row r="64" spans="1:20" ht="19" thickBot="1" x14ac:dyDescent="0.25">
      <c r="B64" s="2"/>
      <c r="N64" s="17" t="s">
        <v>43</v>
      </c>
      <c r="O64" s="17" t="s">
        <v>36</v>
      </c>
      <c r="P64" s="18">
        <v>42396</v>
      </c>
    </row>
    <row r="65" spans="1:16" ht="19" thickBot="1" x14ac:dyDescent="0.25">
      <c r="A65" s="37"/>
      <c r="B65" s="2">
        <f ca="1">TODAY()</f>
        <v>42930</v>
      </c>
      <c r="N65" s="55" t="s">
        <v>48</v>
      </c>
      <c r="O65" s="55" t="s">
        <v>35</v>
      </c>
      <c r="P65" s="61">
        <v>42461</v>
      </c>
    </row>
    <row r="66" spans="1:16" x14ac:dyDescent="0.2">
      <c r="B66" s="2">
        <f ca="1">B65-90</f>
        <v>42840</v>
      </c>
    </row>
    <row r="67" spans="1:16" x14ac:dyDescent="0.2">
      <c r="A67" s="37"/>
      <c r="B67" s="2">
        <f ca="1">B65-180</f>
        <v>42750</v>
      </c>
    </row>
  </sheetData>
  <sortState ref="N17:P22">
    <sortCondition descending="1" ref="P17:P22"/>
  </sortState>
  <mergeCells count="105">
    <mergeCell ref="A21:A23"/>
    <mergeCell ref="E44:E45"/>
    <mergeCell ref="F44:F45"/>
    <mergeCell ref="G44:G45"/>
    <mergeCell ref="K44:K45"/>
    <mergeCell ref="L44:L45"/>
    <mergeCell ref="A40:A43"/>
    <mergeCell ref="E40:E43"/>
    <mergeCell ref="F40:F43"/>
    <mergeCell ref="G40:G43"/>
    <mergeCell ref="K40:K43"/>
    <mergeCell ref="T21:T23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T11:T20"/>
    <mergeCell ref="G11:G20"/>
    <mergeCell ref="A11:A20"/>
    <mergeCell ref="E11:E20"/>
    <mergeCell ref="F11:F20"/>
    <mergeCell ref="A9:A10"/>
    <mergeCell ref="T9:T10"/>
    <mergeCell ref="K11:K20"/>
    <mergeCell ref="L11:L20"/>
    <mergeCell ref="M11:M20"/>
    <mergeCell ref="A55:A62"/>
    <mergeCell ref="E55:E62"/>
    <mergeCell ref="F55:F62"/>
    <mergeCell ref="B24:D24"/>
    <mergeCell ref="B29:D29"/>
    <mergeCell ref="A31:A39"/>
    <mergeCell ref="E28:G28"/>
    <mergeCell ref="E47:G47"/>
    <mergeCell ref="B47:D47"/>
    <mergeCell ref="B53:D53"/>
    <mergeCell ref="E53:G53"/>
    <mergeCell ref="B52:D52"/>
    <mergeCell ref="E52:G52"/>
    <mergeCell ref="B28:D28"/>
    <mergeCell ref="G55:G62"/>
    <mergeCell ref="A44:A45"/>
    <mergeCell ref="B31:B39"/>
    <mergeCell ref="C31:C39"/>
    <mergeCell ref="D31:D39"/>
    <mergeCell ref="E24:G24"/>
    <mergeCell ref="E29:G29"/>
    <mergeCell ref="E31:E39"/>
    <mergeCell ref="F31:F39"/>
    <mergeCell ref="G31:G39"/>
    <mergeCell ref="T55:T62"/>
    <mergeCell ref="K55:K62"/>
    <mergeCell ref="L55:L62"/>
    <mergeCell ref="M55:M62"/>
    <mergeCell ref="Q53:S53"/>
    <mergeCell ref="T31:T39"/>
    <mergeCell ref="N29:P29"/>
    <mergeCell ref="Q47:S47"/>
    <mergeCell ref="K53:M53"/>
    <mergeCell ref="N53:P53"/>
    <mergeCell ref="K52:M52"/>
    <mergeCell ref="Q52:S52"/>
    <mergeCell ref="K47:M47"/>
    <mergeCell ref="T40:T43"/>
    <mergeCell ref="N47:P47"/>
    <mergeCell ref="L40:L43"/>
    <mergeCell ref="M40:M43"/>
    <mergeCell ref="Q31:Q39"/>
    <mergeCell ref="R31:R39"/>
    <mergeCell ref="S31:S39"/>
    <mergeCell ref="M44:M45"/>
    <mergeCell ref="K29:M29"/>
    <mergeCell ref="T44:T45"/>
    <mergeCell ref="Q44:Q45"/>
    <mergeCell ref="H53:J53"/>
    <mergeCell ref="N52:P52"/>
    <mergeCell ref="H52:J52"/>
    <mergeCell ref="H47:J47"/>
    <mergeCell ref="N44:N45"/>
    <mergeCell ref="O44:O45"/>
    <mergeCell ref="P44:P45"/>
    <mergeCell ref="N24:P24"/>
    <mergeCell ref="Q29:S29"/>
    <mergeCell ref="Q28:S28"/>
    <mergeCell ref="N28:P28"/>
    <mergeCell ref="Q24:S24"/>
    <mergeCell ref="L31:L39"/>
    <mergeCell ref="M31:M39"/>
    <mergeCell ref="H24:J24"/>
    <mergeCell ref="K24:M24"/>
    <mergeCell ref="H29:J29"/>
    <mergeCell ref="K28:M28"/>
    <mergeCell ref="H28:J28"/>
    <mergeCell ref="K31:K39"/>
    <mergeCell ref="R44:R45"/>
    <mergeCell ref="S44:S45"/>
  </mergeCells>
  <phoneticPr fontId="7" type="noConversion"/>
  <printOptions horizontalCentered="1"/>
  <pageMargins left="0.25" right="0.25" top="0.25" bottom="0.25" header="0.25" footer="0.25"/>
  <pageSetup scale="44" orientation="landscape" horizontalDpi="2400" verticalDpi="2400" copies="1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view="pageBreakPreview" zoomScale="60" workbookViewId="0">
      <selection activeCell="N42" sqref="N42:P42"/>
    </sheetView>
  </sheetViews>
  <sheetFormatPr baseColWidth="10" defaultColWidth="11" defaultRowHeight="19" x14ac:dyDescent="0.25"/>
  <cols>
    <col min="1" max="1" width="28.33203125" style="14" customWidth="1"/>
    <col min="2" max="2" width="11.6640625" style="14" bestFit="1" customWidth="1"/>
    <col min="3" max="16384" width="11" style="14"/>
  </cols>
  <sheetData>
    <row r="1" spans="1:17" ht="19.5" thickBot="1" x14ac:dyDescent="0.35">
      <c r="B1" s="65">
        <v>42916</v>
      </c>
      <c r="C1" s="65">
        <v>42922</v>
      </c>
      <c r="D1" s="65">
        <v>42928</v>
      </c>
      <c r="E1" s="65">
        <v>42934</v>
      </c>
      <c r="F1" s="65">
        <v>42940</v>
      </c>
      <c r="G1" s="65">
        <v>42946</v>
      </c>
      <c r="H1" s="65">
        <v>42952</v>
      </c>
      <c r="I1" s="65">
        <v>42958</v>
      </c>
      <c r="J1" s="65">
        <v>42964</v>
      </c>
      <c r="K1" s="65">
        <v>42970</v>
      </c>
      <c r="L1" s="65">
        <v>42976</v>
      </c>
      <c r="M1" s="65">
        <v>42982</v>
      </c>
      <c r="N1" s="65">
        <v>42988</v>
      </c>
      <c r="O1" s="65">
        <v>42994</v>
      </c>
      <c r="P1" s="65">
        <v>43000</v>
      </c>
      <c r="Q1" s="65">
        <v>43006</v>
      </c>
    </row>
    <row r="2" spans="1:17" x14ac:dyDescent="0.25">
      <c r="A2" s="91" t="s">
        <v>56</v>
      </c>
      <c r="B2" s="97">
        <v>0</v>
      </c>
      <c r="C2" s="97">
        <v>0</v>
      </c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4"/>
    </row>
    <row r="3" spans="1:17" x14ac:dyDescent="0.25">
      <c r="A3" s="92" t="s">
        <v>57</v>
      </c>
      <c r="B3" s="98">
        <v>2</v>
      </c>
      <c r="C3" s="98">
        <v>2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45"/>
    </row>
    <row r="4" spans="1:17" ht="20" thickBot="1" x14ac:dyDescent="0.3">
      <c r="A4" s="93" t="s">
        <v>58</v>
      </c>
      <c r="B4" s="99">
        <v>15</v>
      </c>
      <c r="C4" s="99">
        <v>11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9"/>
    </row>
    <row r="5" spans="1:17" ht="20" thickBot="1" x14ac:dyDescent="0.3">
      <c r="A5" s="94" t="s">
        <v>46</v>
      </c>
      <c r="B5" s="100">
        <v>1</v>
      </c>
      <c r="C5" s="100">
        <v>3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7"/>
    </row>
    <row r="6" spans="1:17" x14ac:dyDescent="0.25">
      <c r="B6" s="23">
        <f>SUM(B2:B5)</f>
        <v>18</v>
      </c>
      <c r="C6" s="23">
        <f t="shared" ref="C6:Q6" si="0">SUM(C2:C5)</f>
        <v>16</v>
      </c>
      <c r="D6" s="23">
        <f t="shared" si="0"/>
        <v>0</v>
      </c>
      <c r="E6" s="23">
        <f t="shared" si="0"/>
        <v>0</v>
      </c>
      <c r="F6" s="23">
        <f t="shared" si="0"/>
        <v>0</v>
      </c>
      <c r="G6" s="23">
        <f t="shared" si="0"/>
        <v>0</v>
      </c>
      <c r="H6" s="23">
        <f t="shared" si="0"/>
        <v>0</v>
      </c>
      <c r="I6" s="23">
        <f t="shared" si="0"/>
        <v>0</v>
      </c>
      <c r="J6" s="23">
        <f t="shared" si="0"/>
        <v>0</v>
      </c>
      <c r="K6" s="23">
        <f t="shared" si="0"/>
        <v>0</v>
      </c>
      <c r="L6" s="23">
        <f t="shared" si="0"/>
        <v>0</v>
      </c>
      <c r="M6" s="23">
        <f t="shared" si="0"/>
        <v>0</v>
      </c>
      <c r="N6" s="23">
        <f t="shared" si="0"/>
        <v>0</v>
      </c>
      <c r="O6" s="23">
        <f t="shared" si="0"/>
        <v>0</v>
      </c>
      <c r="P6" s="23">
        <f t="shared" si="0"/>
        <v>0</v>
      </c>
      <c r="Q6" s="23">
        <f t="shared" si="0"/>
        <v>0</v>
      </c>
    </row>
    <row r="7" spans="1:17" x14ac:dyDescent="0.25">
      <c r="B7" s="23"/>
      <c r="C7" s="23"/>
    </row>
    <row r="8" spans="1:17" ht="20" thickBot="1" x14ac:dyDescent="0.3">
      <c r="A8" s="95"/>
      <c r="B8" s="23"/>
      <c r="C8" s="23"/>
    </row>
    <row r="9" spans="1:17" x14ac:dyDescent="0.25">
      <c r="A9" s="91" t="s">
        <v>59</v>
      </c>
      <c r="B9" s="97">
        <v>8</v>
      </c>
      <c r="C9" s="201">
        <v>7</v>
      </c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4"/>
    </row>
    <row r="10" spans="1:17" ht="20" thickBot="1" x14ac:dyDescent="0.3">
      <c r="A10" s="96" t="s">
        <v>60</v>
      </c>
      <c r="B10" s="101">
        <v>0</v>
      </c>
      <c r="C10" s="101">
        <v>0</v>
      </c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7"/>
    </row>
    <row r="11" spans="1:17" x14ac:dyDescent="0.25">
      <c r="B11" s="134"/>
      <c r="C11" s="135"/>
    </row>
    <row r="12" spans="1:17" x14ac:dyDescent="0.25">
      <c r="A12" s="14" t="s">
        <v>61</v>
      </c>
      <c r="B12" s="134"/>
      <c r="C12" s="134"/>
    </row>
    <row r="13" spans="1:17" x14ac:dyDescent="0.25">
      <c r="A13" s="14" t="s">
        <v>62</v>
      </c>
      <c r="B13" s="134"/>
      <c r="C13" s="134"/>
    </row>
    <row r="14" spans="1:17" x14ac:dyDescent="0.25">
      <c r="B14" s="134"/>
      <c r="C14" s="135"/>
    </row>
    <row r="15" spans="1:17" x14ac:dyDescent="0.25">
      <c r="B15" s="134"/>
      <c r="C15" s="134"/>
    </row>
    <row r="16" spans="1:17" x14ac:dyDescent="0.25">
      <c r="B16" s="134"/>
      <c r="C16" s="134"/>
    </row>
    <row r="17" spans="2:3" x14ac:dyDescent="0.25">
      <c r="B17" s="134"/>
      <c r="C17" s="134"/>
    </row>
    <row r="18" spans="2:3" x14ac:dyDescent="0.25">
      <c r="B18" s="134"/>
      <c r="C18" s="134"/>
    </row>
    <row r="19" spans="2:3" x14ac:dyDescent="0.25">
      <c r="B19" s="134"/>
      <c r="C19" s="134"/>
    </row>
    <row r="20" spans="2:3" x14ac:dyDescent="0.25">
      <c r="B20" s="134"/>
      <c r="C20" s="134"/>
    </row>
    <row r="21" spans="2:3" x14ac:dyDescent="0.25">
      <c r="C21" s="20"/>
    </row>
    <row r="28" spans="2:3" x14ac:dyDescent="0.25">
      <c r="C28" s="20"/>
    </row>
    <row r="34" spans="2:3" x14ac:dyDescent="0.25">
      <c r="C34" s="20"/>
    </row>
    <row r="37" spans="2:3" x14ac:dyDescent="0.25">
      <c r="B37" s="95"/>
      <c r="C37" s="95"/>
    </row>
    <row r="38" spans="2:3" x14ac:dyDescent="0.25">
      <c r="B38" s="141"/>
      <c r="C38" s="142"/>
    </row>
    <row r="39" spans="2:3" x14ac:dyDescent="0.25">
      <c r="B39" s="95"/>
      <c r="C39" s="142"/>
    </row>
  </sheetData>
  <phoneticPr fontId="7" type="noConversion"/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2017-07-14T15:19:30Z</cp:lastPrinted>
  <dcterms:created xsi:type="dcterms:W3CDTF">2014-10-24T14:23:56Z</dcterms:created>
  <dcterms:modified xsi:type="dcterms:W3CDTF">2017-07-14T15:20:24Z</dcterms:modified>
</cp:coreProperties>
</file>